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02_企画調整（IとN整理用→整理済）\01_へき地医療\01 補助金関係\09 所要額調査\R6 所要額調査\01 運営費\01 照会(各機関あて通知）\"/>
    </mc:Choice>
  </mc:AlternateContent>
  <bookViews>
    <workbookView xWindow="0" yWindow="0" windowWidth="19200" windowHeight="6970" tabRatio="876" firstSheet="2" activeTab="11"/>
  </bookViews>
  <sheets>
    <sheet name="へき地拠点　別紙3－1" sheetId="24" r:id="rId1"/>
    <sheet name="へき地拠点　別紙3－２　" sheetId="25" r:id="rId2"/>
    <sheet name="へき地拠点　別紙3－3" sheetId="123" r:id="rId3"/>
    <sheet name="へき地診療所　別紙4－1" sheetId="26" r:id="rId4"/>
    <sheet name="へき地診療所　別紙4－2" sheetId="27" r:id="rId5"/>
    <sheet name="へき地診療所　別紙4－3" sheetId="124" r:id="rId6"/>
    <sheet name="巡回診療　別紙5-1" sheetId="28" r:id="rId7"/>
    <sheet name="巡回診療　別紙5-2" sheetId="29" r:id="rId8"/>
    <sheet name="巡回航空機　別紙6-1" sheetId="30" state="hidden" r:id="rId9"/>
    <sheet name="巡回航空機　別紙6-2" sheetId="31" state="hidden" r:id="rId10"/>
    <sheet name="患者輸送車　別紙9-1" sheetId="36" r:id="rId11"/>
    <sheet name="患者輸送車　別紙9-2" sheetId="37" r:id="rId12"/>
    <sheet name="派遣強化　別紙10-1" sheetId="130" state="hidden" r:id="rId13"/>
    <sheet name="派遣強化　別紙10-2" sheetId="131" state="hidden" r:id="rId14"/>
    <sheet name="別紙36-3" sheetId="182" state="hidden" r:id="rId15"/>
  </sheets>
  <externalReferences>
    <externalReference r:id="rId16"/>
  </externalReferences>
  <definedNames>
    <definedName name="_Key1" localSheetId="14" hidden="1">#REF!</definedName>
    <definedName name="_Key1" hidden="1">#REF!</definedName>
    <definedName name="_Key2" localSheetId="14" hidden="1">#REF!</definedName>
    <definedName name="_Key2" hidden="1">#REF!</definedName>
    <definedName name="_Order1" hidden="1">255</definedName>
    <definedName name="_Order2" hidden="1">255</definedName>
    <definedName name="_Sort" localSheetId="14" hidden="1">#REF!</definedName>
    <definedName name="_Sort" hidden="1">#REF!</definedName>
    <definedName name="aaaaaaaaaaaaaaaaaa" localSheetId="14" hidden="1">#REF!</definedName>
    <definedName name="aaaaaaaaaaaaaaaaaa" hidden="1">#REF!</definedName>
    <definedName name="E" localSheetId="14" hidden="1">#REF!</definedName>
    <definedName name="E" hidden="1">#REF!</definedName>
    <definedName name="ｌ" localSheetId="14" hidden="1">#REF!</definedName>
    <definedName name="ｌ" hidden="1">#REF!</definedName>
    <definedName name="_xlnm.Print_Area" localSheetId="0">'へき地拠点　別紙3－1'!$A$1:$L$82</definedName>
    <definedName name="_xlnm.Print_Area" localSheetId="1">'へき地拠点　別紙3－２　'!$A$1:$E$111</definedName>
    <definedName name="_xlnm.Print_Area" localSheetId="3">'へき地診療所　別紙4－1'!$A$1:$O$20</definedName>
    <definedName name="_xlnm.Print_Area" localSheetId="4">'へき地診療所　別紙4－2'!$A$1:$E$74</definedName>
    <definedName name="_xlnm.Print_Area" localSheetId="5">'へき地診療所　別紙4－3'!$A$1:$M$33</definedName>
    <definedName name="_xlnm.Print_Area" localSheetId="10">'患者輸送車　別紙9-1'!$A$1:$N$30</definedName>
    <definedName name="_xlnm.Print_Area" localSheetId="8">'巡回航空機　別紙6-1'!$A$1:$O$31</definedName>
    <definedName name="_xlnm.Print_Area" localSheetId="6">'巡回診療　別紙5-1'!$A$1:$O$47</definedName>
    <definedName name="_xlnm.Print_Area" localSheetId="7">'巡回診療　別紙5-2'!$A$1:$E$48</definedName>
    <definedName name="_xlnm.Print_Area" localSheetId="12">'派遣強化　別紙10-1'!$A$1:$L$26</definedName>
    <definedName name="_xlnm.Print_Area" localSheetId="14">'別紙36-3'!$A$1:$K$10</definedName>
    <definedName name="あ" localSheetId="14" hidden="1">#REF!</definedName>
    <definedName name="あ" hidden="1">#REF!</definedName>
    <definedName name="い" localSheetId="14" hidden="1">#REF!</definedName>
    <definedName name="い" hidden="1">#REF!</definedName>
    <definedName name="こ" localSheetId="14" hidden="1">#REF!</definedName>
    <definedName name="こ" hidden="1">#REF!</definedName>
    <definedName name="こ」" localSheetId="14" hidden="1">#REF!</definedName>
    <definedName name="こ」" hidden="1">#REF!</definedName>
    <definedName name="事業分類">[1]事業分類・区分!$B$2:$H$2</definedName>
    <definedName name="別紙１７" localSheetId="14" hidden="1">#REF!</definedName>
    <definedName name="別紙１７" hidden="1">#REF!</definedName>
    <definedName name="別紙３１" localSheetId="14" hidden="1">#REF!</definedName>
    <definedName name="別紙３１" hidden="1">#REF!</definedName>
  </definedNames>
  <calcPr calcId="162913"/>
</workbook>
</file>

<file path=xl/calcChain.xml><?xml version="1.0" encoding="utf-8"?>
<calcChain xmlns="http://schemas.openxmlformats.org/spreadsheetml/2006/main">
  <c r="D19" i="131" l="1"/>
  <c r="C19" i="131"/>
  <c r="D18" i="131"/>
  <c r="C18" i="131"/>
  <c r="B18" i="131"/>
  <c r="B15" i="131"/>
  <c r="B20" i="37"/>
  <c r="B34" i="31"/>
  <c r="D33" i="31"/>
  <c r="C33" i="31"/>
  <c r="B33" i="31"/>
  <c r="B30" i="31"/>
  <c r="B37" i="29"/>
  <c r="B33" i="29"/>
  <c r="C54" i="27"/>
  <c r="D54" i="27" s="1"/>
  <c r="B66" i="27"/>
  <c r="D58" i="27"/>
  <c r="C58" i="27"/>
  <c r="B59" i="27"/>
  <c r="B55" i="27"/>
  <c r="B54" i="27"/>
  <c r="B47" i="27"/>
  <c r="B41" i="27"/>
  <c r="B36" i="27"/>
  <c r="B86" i="25"/>
  <c r="B75" i="25"/>
  <c r="B78" i="25"/>
  <c r="B79" i="25"/>
  <c r="B74" i="25"/>
  <c r="B62" i="25"/>
  <c r="B53" i="25"/>
  <c r="B48" i="25"/>
  <c r="B42" i="25"/>
  <c r="B39" i="25"/>
  <c r="J8" i="182" l="1"/>
  <c r="M20" i="124" l="1"/>
  <c r="M9" i="124"/>
  <c r="C53" i="25" l="1"/>
  <c r="M18" i="123"/>
  <c r="M16" i="123" s="1"/>
  <c r="I19" i="24"/>
  <c r="M26" i="124" l="1"/>
  <c r="M28" i="124"/>
  <c r="C41" i="27"/>
  <c r="M13" i="124"/>
  <c r="M11" i="124"/>
  <c r="C15" i="131" l="1"/>
  <c r="B27" i="131"/>
  <c r="D15" i="131" l="1"/>
  <c r="B19" i="131"/>
  <c r="C20" i="37" l="1"/>
  <c r="C33" i="29" l="1"/>
  <c r="H34" i="28"/>
  <c r="I34" i="28"/>
  <c r="J34" i="28"/>
  <c r="K34" i="28"/>
  <c r="I33" i="28"/>
  <c r="J33" i="28"/>
  <c r="K33" i="28"/>
  <c r="H33" i="28"/>
  <c r="L17" i="28"/>
  <c r="L18" i="28"/>
  <c r="L19" i="28"/>
  <c r="L20" i="28"/>
  <c r="L21" i="28"/>
  <c r="L22" i="28"/>
  <c r="L23" i="28"/>
  <c r="L24" i="28"/>
  <c r="L25" i="28"/>
  <c r="L26" i="28"/>
  <c r="M32" i="124" l="1"/>
  <c r="M15" i="124"/>
  <c r="M6" i="124" s="1"/>
  <c r="M31" i="123"/>
  <c r="M29" i="123"/>
  <c r="M26" i="123" s="1"/>
  <c r="C62" i="25" s="1"/>
  <c r="F20" i="24" l="1"/>
  <c r="G20" i="24"/>
  <c r="H20" i="24"/>
  <c r="E20" i="24"/>
  <c r="D21" i="24"/>
  <c r="E21" i="24"/>
  <c r="F21" i="24"/>
  <c r="G21" i="24"/>
  <c r="H21" i="24"/>
  <c r="C21" i="24"/>
  <c r="I18" i="24"/>
  <c r="I21" i="24" l="1"/>
  <c r="G11" i="123" s="1"/>
  <c r="M11" i="123" s="1"/>
  <c r="I20" i="24"/>
  <c r="G14" i="123" l="1"/>
  <c r="M14" i="123" s="1"/>
  <c r="G13" i="123"/>
  <c r="M13" i="123" s="1"/>
  <c r="G9" i="123"/>
  <c r="M9" i="123" s="1"/>
  <c r="G8" i="123"/>
  <c r="M8" i="123" s="1"/>
  <c r="M6" i="123" l="1"/>
  <c r="K18" i="30" l="1"/>
  <c r="J18" i="30"/>
  <c r="I18" i="30"/>
  <c r="H18" i="30"/>
  <c r="K17" i="30"/>
  <c r="J17" i="30"/>
  <c r="I17" i="30"/>
  <c r="H17" i="30"/>
  <c r="L27" i="28"/>
  <c r="L28" i="28"/>
  <c r="L29" i="28"/>
  <c r="L30" i="28"/>
  <c r="L31" i="28"/>
  <c r="L32" i="28"/>
  <c r="L17" i="30" l="1"/>
  <c r="L18" i="30"/>
  <c r="L34" i="28"/>
  <c r="L33" i="28"/>
  <c r="B32" i="37" l="1"/>
  <c r="B44" i="31"/>
  <c r="E5" i="31"/>
  <c r="B46" i="29"/>
  <c r="E5" i="29"/>
  <c r="E6" i="25"/>
  <c r="C36" i="27" l="1"/>
  <c r="D36" i="27" l="1"/>
  <c r="D20" i="37" l="1"/>
  <c r="B23" i="37"/>
  <c r="B58" i="27"/>
  <c r="D33" i="29" l="1"/>
  <c r="B36" i="29"/>
  <c r="M22" i="123"/>
  <c r="C48" i="25" s="1"/>
  <c r="M33" i="123"/>
  <c r="C74" i="25" s="1"/>
  <c r="D74" i="25" s="1"/>
  <c r="D62" i="25"/>
  <c r="D53" i="25"/>
  <c r="C30" i="31"/>
  <c r="D30" i="31" s="1"/>
  <c r="C47" i="27"/>
  <c r="C55" i="27" s="1"/>
  <c r="C59" i="27" s="1"/>
  <c r="D41" i="27"/>
  <c r="B24" i="37"/>
  <c r="D48" i="25" l="1"/>
  <c r="C42" i="25"/>
  <c r="D42" i="25" s="1"/>
  <c r="C39" i="25"/>
  <c r="D39" i="25" s="1"/>
  <c r="D47" i="27"/>
  <c r="D55" i="27" s="1"/>
  <c r="D59" i="27" s="1"/>
  <c r="D75" i="25" l="1"/>
  <c r="C75" i="25"/>
</calcChain>
</file>

<file path=xl/comments1.xml><?xml version="1.0" encoding="utf-8"?>
<comments xmlns="http://schemas.openxmlformats.org/spreadsheetml/2006/main">
  <authors>
    <author>厚生労働省ネットワークシステム</author>
  </authors>
  <commentList>
    <comment ref="J8" authorId="0" shapeId="0">
      <text>
        <r>
          <rPr>
            <b/>
            <sz val="9"/>
            <color indexed="81"/>
            <rFont val="ＭＳ Ｐゴシック"/>
            <family val="3"/>
            <charset val="128"/>
          </rPr>
          <t>実績報告（第7号様式）には、実際に診療を行った日数を入力することを注意書き</t>
        </r>
      </text>
    </comment>
  </commentList>
</comments>
</file>

<file path=xl/comments2.xml><?xml version="1.0" encoding="utf-8"?>
<comments xmlns="http://schemas.openxmlformats.org/spreadsheetml/2006/main">
  <authors>
    <author>厚生労働省ネットワークシステム</author>
  </authors>
  <commentList>
    <comment ref="A39" authorId="0" shapeId="0">
      <text>
        <r>
          <rPr>
            <b/>
            <sz val="9"/>
            <color indexed="81"/>
            <rFont val="ＭＳ Ｐゴシック"/>
            <family val="3"/>
            <charset val="128"/>
          </rPr>
          <t>栃木、鹿児島ともに診療科の記載無し（なくても支障なし？）</t>
        </r>
      </text>
    </comment>
  </commentList>
</comments>
</file>

<file path=xl/sharedStrings.xml><?xml version="1.0" encoding="utf-8"?>
<sst xmlns="http://schemas.openxmlformats.org/spreadsheetml/2006/main" count="759" uniqueCount="447">
  <si>
    <t>備考</t>
    <rPh sb="0" eb="2">
      <t>ビコウ</t>
    </rPh>
    <phoneticPr fontId="10"/>
  </si>
  <si>
    <t>円</t>
    <rPh sb="0" eb="1">
      <t>エン</t>
    </rPh>
    <phoneticPr fontId="10"/>
  </si>
  <si>
    <t>（記入上の注意）</t>
  </si>
  <si>
    <t>小　　計</t>
    <rPh sb="0" eb="1">
      <t>ショウ</t>
    </rPh>
    <rPh sb="3" eb="4">
      <t>ケイ</t>
    </rPh>
    <phoneticPr fontId="10"/>
  </si>
  <si>
    <t>円</t>
    <rPh sb="0" eb="1">
      <t>エン</t>
    </rPh>
    <phoneticPr fontId="10"/>
  </si>
  <si>
    <t>支出予定額</t>
    <rPh sb="0" eb="2">
      <t>シシュツ</t>
    </rPh>
    <rPh sb="2" eb="5">
      <t>ヨテイガク</t>
    </rPh>
    <phoneticPr fontId="10"/>
  </si>
  <si>
    <t>区分</t>
    <rPh sb="0" eb="2">
      <t>クブン</t>
    </rPh>
    <phoneticPr fontId="10"/>
  </si>
  <si>
    <t>報償費</t>
    <rPh sb="0" eb="3">
      <t>ホウショウヒ</t>
    </rPh>
    <phoneticPr fontId="10"/>
  </si>
  <si>
    <t>所在地</t>
    <rPh sb="0" eb="3">
      <t>ショザイチ</t>
    </rPh>
    <phoneticPr fontId="10"/>
  </si>
  <si>
    <t>○○時間／週</t>
    <phoneticPr fontId="10"/>
  </si>
  <si>
    <t>指導期間</t>
    <rPh sb="0" eb="2">
      <t>シドウ</t>
    </rPh>
    <rPh sb="2" eb="4">
      <t>キカン</t>
    </rPh>
    <phoneticPr fontId="10"/>
  </si>
  <si>
    <t>指導時間/一週あたり</t>
    <rPh sb="0" eb="2">
      <t>シドウ</t>
    </rPh>
    <rPh sb="2" eb="4">
      <t>ジカン</t>
    </rPh>
    <rPh sb="5" eb="7">
      <t>イッシュウ</t>
    </rPh>
    <phoneticPr fontId="10"/>
  </si>
  <si>
    <t>へき地医療従事年数</t>
    <rPh sb="2" eb="5">
      <t>チイリョウ</t>
    </rPh>
    <rPh sb="5" eb="7">
      <t>ジュウジ</t>
    </rPh>
    <rPh sb="7" eb="9">
      <t>ネンスウ</t>
    </rPh>
    <phoneticPr fontId="10"/>
  </si>
  <si>
    <t>指導医氏名</t>
    <rPh sb="0" eb="3">
      <t>シドウイ</t>
    </rPh>
    <rPh sb="3" eb="5">
      <t>シメイ</t>
    </rPh>
    <phoneticPr fontId="10"/>
  </si>
  <si>
    <t xml:space="preserve">　　２．指導医略歴                                                                                                                                             </t>
  </si>
  <si>
    <t>第２回</t>
    <rPh sb="0" eb="1">
      <t>ダイ</t>
    </rPh>
    <rPh sb="2" eb="3">
      <t>カイ</t>
    </rPh>
    <phoneticPr fontId="10"/>
  </si>
  <si>
    <t>支援機構１人、○○医師会１人、○○町１人・・・　計○○人</t>
    <phoneticPr fontId="10"/>
  </si>
  <si>
    <t>第１回</t>
    <rPh sb="0" eb="1">
      <t>ダイ</t>
    </rPh>
    <rPh sb="2" eb="3">
      <t>カイ</t>
    </rPh>
    <phoneticPr fontId="10"/>
  </si>
  <si>
    <t>構成人員</t>
    <rPh sb="0" eb="2">
      <t>コウセイ</t>
    </rPh>
    <rPh sb="2" eb="4">
      <t>ジンイン</t>
    </rPh>
    <phoneticPr fontId="10"/>
  </si>
  <si>
    <t>開催予定年月日</t>
    <rPh sb="0" eb="2">
      <t>カイサイ</t>
    </rPh>
    <rPh sb="2" eb="4">
      <t>ヨテイ</t>
    </rPh>
    <rPh sb="4" eb="7">
      <t>ネンガッピ</t>
    </rPh>
    <phoneticPr fontId="10"/>
  </si>
  <si>
    <t xml:space="preserve">　　１．指導医委員会開催計画                                                                                                                                   </t>
  </si>
  <si>
    <t>　　</t>
  </si>
  <si>
    <t>（６）総合的な診療能力を有する医師育成計画</t>
  </si>
  <si>
    <t>Ｃ診療所</t>
    <phoneticPr fontId="10"/>
  </si>
  <si>
    <t>Ｂ診療所</t>
  </si>
  <si>
    <t xml:space="preserve">Ａ病院（三次機能病院等）  </t>
  </si>
  <si>
    <t xml:space="preserve">              〇〇〇〇拠点病院                                             </t>
    <phoneticPr fontId="10"/>
  </si>
  <si>
    <t xml:space="preserve">              (記入例)</t>
  </si>
  <si>
    <t xml:space="preserve">        導入計画について</t>
  </si>
  <si>
    <t>（５）静止画像等伝送装置導入計画</t>
  </si>
  <si>
    <t>　　（注）「職種別」とは、医師、看護師、保健師、助産師、栄養士、薬剤師、その他に分類する。</t>
  </si>
  <si>
    <t>人</t>
    <rPh sb="0" eb="1">
      <t>ヒト</t>
    </rPh>
    <phoneticPr fontId="10"/>
  </si>
  <si>
    <t>○○○○研修会</t>
    <rPh sb="4" eb="7">
      <t>ケンシュウカイ</t>
    </rPh>
    <phoneticPr fontId="10"/>
  </si>
  <si>
    <t>実施内容（具体的に）</t>
    <rPh sb="0" eb="2">
      <t>ジッシ</t>
    </rPh>
    <rPh sb="2" eb="4">
      <t>ナイヨウ</t>
    </rPh>
    <rPh sb="5" eb="8">
      <t>グタイテキ</t>
    </rPh>
    <phoneticPr fontId="10"/>
  </si>
  <si>
    <t>職種別参加人員</t>
    <rPh sb="0" eb="3">
      <t>ショクシュベツ</t>
    </rPh>
    <rPh sb="3" eb="5">
      <t>サンカ</t>
    </rPh>
    <rPh sb="5" eb="7">
      <t>ジンイン</t>
    </rPh>
    <phoneticPr fontId="10"/>
  </si>
  <si>
    <t>講師人員</t>
    <rPh sb="0" eb="2">
      <t>コウシ</t>
    </rPh>
    <rPh sb="2" eb="4">
      <t>ジンイン</t>
    </rPh>
    <phoneticPr fontId="10"/>
  </si>
  <si>
    <t>実施期間</t>
    <rPh sb="0" eb="2">
      <t>ジッシ</t>
    </rPh>
    <rPh sb="2" eb="4">
      <t>キカン</t>
    </rPh>
    <phoneticPr fontId="10"/>
  </si>
  <si>
    <t>研修会名</t>
    <rPh sb="0" eb="3">
      <t>ケンシュウカイ</t>
    </rPh>
    <rPh sb="3" eb="4">
      <t>メイ</t>
    </rPh>
    <phoneticPr fontId="10"/>
  </si>
  <si>
    <t xml:space="preserve">        ４．代診医等派遣計画の「備考」欄は、派遣を必要とする理由（見込）を記入すること。</t>
  </si>
  <si>
    <t xml:space="preserve">        ３．医師等派遣計画の「備考」欄は、派遣する医師等について「〇〇科  週〇回」等参考となる事項を記入すること。</t>
  </si>
  <si>
    <t xml:space="preserve">        ２．「派遣計画」欄は、当該へき地診療所に対する医師等の派遣予定の延日数を職種ごとに四・半期別に記入すること。</t>
  </si>
  <si>
    <t>　　　　　非常勤（週〇回〇〇病院から派遣等）休診（〇〇年〇月〇日より休診）等を具体的に記入すること。</t>
    <phoneticPr fontId="10"/>
  </si>
  <si>
    <t xml:space="preserve">  （注）１．「運営状況」欄は、現在の状況及びへき地医療拠点病院から派遣を受ける前の状況についてそれぞれ常勤、</t>
    <phoneticPr fontId="10"/>
  </si>
  <si>
    <t>計</t>
    <rPh sb="0" eb="1">
      <t>ケイ</t>
    </rPh>
    <phoneticPr fontId="10"/>
  </si>
  <si>
    <t>第４・四半期</t>
  </si>
  <si>
    <t>第３・四半期</t>
  </si>
  <si>
    <t>第２・四半期</t>
  </si>
  <si>
    <t>第１・四半期</t>
    <phoneticPr fontId="10"/>
  </si>
  <si>
    <t>備考</t>
    <rPh sb="0" eb="2">
      <t>ビコウ</t>
    </rPh>
    <phoneticPr fontId="10"/>
  </si>
  <si>
    <t>派遣計画（日数）</t>
    <rPh sb="0" eb="2">
      <t>ハケン</t>
    </rPh>
    <rPh sb="2" eb="4">
      <t>ケイカク</t>
    </rPh>
    <rPh sb="5" eb="7">
      <t>ニッスウ</t>
    </rPh>
    <phoneticPr fontId="10"/>
  </si>
  <si>
    <t>職種区分</t>
    <rPh sb="0" eb="2">
      <t>ショクシュ</t>
    </rPh>
    <rPh sb="2" eb="4">
      <t>クブン</t>
    </rPh>
    <phoneticPr fontId="10"/>
  </si>
  <si>
    <t>運営状況</t>
    <rPh sb="0" eb="2">
      <t>ウンエイ</t>
    </rPh>
    <rPh sb="2" eb="4">
      <t>ジョウキョウ</t>
    </rPh>
    <phoneticPr fontId="10"/>
  </si>
  <si>
    <t>開設者</t>
    <rPh sb="0" eb="3">
      <t>カイセツシャ</t>
    </rPh>
    <phoneticPr fontId="10"/>
  </si>
  <si>
    <t>へき地診療所等名
又は特例措置許可病院</t>
    <phoneticPr fontId="10"/>
  </si>
  <si>
    <t xml:space="preserve">            なお、複数の無医地区等を１回の巡回診療で行う場合は、該当する無医地区等をまとめ一括記入すること。</t>
  </si>
  <si>
    <t>　　　　　上段（    ）に当該巡回診療に係る実診療日数（０．５日を単位とする。）を記入すること。</t>
    <phoneticPr fontId="10"/>
  </si>
  <si>
    <t xml:space="preserve">        ３．「巡回診療実施予定回数」欄は、１巡回診療チーム１日１回として当該年度の予定回数（例：第１．四半期〇〇回）を具体的に記入し、</t>
    <phoneticPr fontId="10"/>
  </si>
  <si>
    <t xml:space="preserve">        ２．無医地区等の「地区名、戸数、人口」は、最近のものを記入すること。また、無医地区に準じる地区の場合は「地区名」欄に準と記入すること。</t>
  </si>
  <si>
    <t>　　　　　　及び「巡回診療実施予定回数」を対応させて記入すること。</t>
    <phoneticPr fontId="10"/>
  </si>
  <si>
    <t xml:space="preserve">  （注）１．当該ヘき地医療拠点病院が担当する地域について「無医地区、無医地区に準じる地区」（以下「無医地区等」という。）</t>
    <phoneticPr fontId="10"/>
  </si>
  <si>
    <t>戸</t>
    <rPh sb="0" eb="1">
      <t>ト</t>
    </rPh>
    <phoneticPr fontId="10"/>
  </si>
  <si>
    <t>人口</t>
    <rPh sb="0" eb="2">
      <t>ジンコウ</t>
    </rPh>
    <phoneticPr fontId="10"/>
  </si>
  <si>
    <t>戸数</t>
    <rPh sb="0" eb="2">
      <t>トスウ</t>
    </rPh>
    <phoneticPr fontId="10"/>
  </si>
  <si>
    <t>地区名</t>
    <rPh sb="0" eb="3">
      <t>チクメイ</t>
    </rPh>
    <phoneticPr fontId="10"/>
  </si>
  <si>
    <t>市町村名</t>
    <rPh sb="0" eb="4">
      <t>シチョウソンメイ</t>
    </rPh>
    <phoneticPr fontId="10"/>
  </si>
  <si>
    <t>（へき地医療拠点病院名　　　　　　　　        ）</t>
    <phoneticPr fontId="10"/>
  </si>
  <si>
    <t>４．その他欄は補助対象以外の経費を計上すること。</t>
    <phoneticPr fontId="10"/>
  </si>
  <si>
    <t>　　徴収し、含めて記入すること。</t>
    <phoneticPr fontId="10"/>
  </si>
  <si>
    <t>（２）寄付金その他の収入は、へき地診療所への医師等派遣に要する経費を当該へき地診療所から</t>
    <phoneticPr fontId="10"/>
  </si>
  <si>
    <t>　　計上し、へき地診療所への医師派遣による診療収入は計上しない。</t>
    <phoneticPr fontId="10"/>
  </si>
  <si>
    <t>（１）診療収入は、巡回診療による診療収入額（診療報酬を徴収しない場合は診療収入相当額とする。）を</t>
    <phoneticPr fontId="10"/>
  </si>
  <si>
    <t>３．収入は、次により記入すること。</t>
  </si>
  <si>
    <t>　　得た額の合算額を計上すること。</t>
    <phoneticPr fontId="10"/>
  </si>
  <si>
    <t>（３）代診医等派遣経費は、医師、看護師等派遣予定延日数（０．５日を単位とする。）に単価を乗じて</t>
    <phoneticPr fontId="10"/>
  </si>
  <si>
    <t>（２）巡回診療等自動車経費は、予定回数の合計数に単価を乗じて得た額を計上すること。</t>
  </si>
  <si>
    <t>　　(０．５日を単位とする。）に単価を乗じて得た額の合算額を計上すること。</t>
    <phoneticPr fontId="10"/>
  </si>
  <si>
    <t>（１）巡回診療等従事者経費は、医師、看護師等へき地医療活動に従事した者の延日数</t>
    <phoneticPr fontId="10"/>
  </si>
  <si>
    <t>２．基準額欄は、次により記入すること。</t>
  </si>
  <si>
    <t xml:space="preserve">      また、兼任者が２人以上の場合は、それぞれ計算すること。</t>
  </si>
  <si>
    <t>　　（０．５日を単位とする。）を乗じて得た額。</t>
    <phoneticPr fontId="10"/>
  </si>
  <si>
    <t>（２）兼任の場合</t>
  </si>
  <si>
    <t>（１）専任の場合</t>
  </si>
  <si>
    <t>寄付金その他の収入</t>
    <rPh sb="0" eb="3">
      <t>キフキン</t>
    </rPh>
    <rPh sb="5" eb="6">
      <t>タ</t>
    </rPh>
    <rPh sb="7" eb="9">
      <t>シュウニュウ</t>
    </rPh>
    <phoneticPr fontId="10"/>
  </si>
  <si>
    <t>診療収入</t>
    <rPh sb="0" eb="2">
      <t>シンリョウ</t>
    </rPh>
    <rPh sb="2" eb="4">
      <t>シュウニュウ</t>
    </rPh>
    <phoneticPr fontId="10"/>
  </si>
  <si>
    <t>収入見込額</t>
    <phoneticPr fontId="10"/>
  </si>
  <si>
    <t>（２）収入</t>
    <rPh sb="3" eb="5">
      <t>シュウニュウ</t>
    </rPh>
    <phoneticPr fontId="10"/>
  </si>
  <si>
    <t>（その他）</t>
    <rPh sb="3" eb="4">
      <t>タ</t>
    </rPh>
    <phoneticPr fontId="10"/>
  </si>
  <si>
    <t>合　　計</t>
    <rPh sb="0" eb="1">
      <t>ア</t>
    </rPh>
    <rPh sb="3" eb="4">
      <t>ケイ</t>
    </rPh>
    <phoneticPr fontId="10"/>
  </si>
  <si>
    <t>旅費</t>
    <rPh sb="0" eb="2">
      <t>リョヒ</t>
    </rPh>
    <phoneticPr fontId="10"/>
  </si>
  <si>
    <t>（総合的な診療能力を有する医師育成関係経費）</t>
    <phoneticPr fontId="10"/>
  </si>
  <si>
    <t>（伝送装置経費）</t>
    <rPh sb="1" eb="3">
      <t>デンソウ</t>
    </rPh>
    <rPh sb="3" eb="5">
      <t>ソウチ</t>
    </rPh>
    <rPh sb="5" eb="7">
      <t>ケイヒ</t>
    </rPh>
    <phoneticPr fontId="10"/>
  </si>
  <si>
    <t>（医療費）</t>
    <rPh sb="1" eb="4">
      <t>イリョウヒ</t>
    </rPh>
    <phoneticPr fontId="10"/>
  </si>
  <si>
    <t>（研修費）</t>
    <rPh sb="1" eb="4">
      <t>ケンシュウヒ</t>
    </rPh>
    <phoneticPr fontId="10"/>
  </si>
  <si>
    <t>（研究費）</t>
    <rPh sb="1" eb="4">
      <t>ケンキュウヒ</t>
    </rPh>
    <phoneticPr fontId="10"/>
  </si>
  <si>
    <t>公課費</t>
    <rPh sb="0" eb="3">
      <t>コウカヒ</t>
    </rPh>
    <phoneticPr fontId="10"/>
  </si>
  <si>
    <t>　その他</t>
    <rPh sb="3" eb="4">
      <t>タ</t>
    </rPh>
    <phoneticPr fontId="10"/>
  </si>
  <si>
    <t>　運転手</t>
    <rPh sb="1" eb="4">
      <t>ウンテンシュ</t>
    </rPh>
    <phoneticPr fontId="10"/>
  </si>
  <si>
    <t>　看護師</t>
    <rPh sb="1" eb="4">
      <t>カンゴシ</t>
    </rPh>
    <phoneticPr fontId="10"/>
  </si>
  <si>
    <t>　医師</t>
    <rPh sb="1" eb="3">
      <t>イシ</t>
    </rPh>
    <phoneticPr fontId="10"/>
  </si>
  <si>
    <t>（医療活動費）</t>
    <rPh sb="1" eb="3">
      <t>イリョウ</t>
    </rPh>
    <rPh sb="3" eb="6">
      <t>カツドウヒ</t>
    </rPh>
    <phoneticPr fontId="10"/>
  </si>
  <si>
    <t>（１）支出</t>
    <rPh sb="3" eb="5">
      <t>シシュツ</t>
    </rPh>
    <phoneticPr fontId="10"/>
  </si>
  <si>
    <t xml:space="preserve">      ５．「訪問看護予定日数」欄は、回数ではなく予定日数を計上し、診療予定日数の再掲で記入すること。</t>
  </si>
  <si>
    <t>　　　　へき地医療拠点病院等からの医師派遣による場合には、「派遣先の病院名及び日数」等を簡記すること。</t>
    <phoneticPr fontId="10"/>
  </si>
  <si>
    <t xml:space="preserve">      ４．「医師の確保状況」欄は、医師確保の現状又は、予定について「常勤医師〇人」、「非常勤医師〇人（週〇日〇〇病院より）」、</t>
    <phoneticPr fontId="10"/>
  </si>
  <si>
    <t xml:space="preserve">      ３．「診療予定日数」欄は、運営計画に基づく当該年度の診療予定延日数（０．５日単位）を記入すること。</t>
    <rPh sb="43" eb="44">
      <t>ニチ</t>
    </rPh>
    <rPh sb="44" eb="46">
      <t>タンイ</t>
    </rPh>
    <phoneticPr fontId="10"/>
  </si>
  <si>
    <t xml:space="preserve">      ２．「運営計画」欄は、「毎週〇曜日～〇曜日」、「毎週〇曜日」等、当該診療所の診療計画について記入すること。</t>
  </si>
  <si>
    <t>（注）１．「診療科名」及び「診療時間」欄は、標ぼう診療科名及び診療時間を記入すること。</t>
  </si>
  <si>
    <t>平日</t>
    <phoneticPr fontId="10"/>
  </si>
  <si>
    <t>前年度における診療収入額</t>
    <phoneticPr fontId="10"/>
  </si>
  <si>
    <t>医師の確保状況</t>
    <phoneticPr fontId="10"/>
  </si>
  <si>
    <t>運営計画</t>
    <phoneticPr fontId="10"/>
  </si>
  <si>
    <t>診療時間</t>
    <phoneticPr fontId="10"/>
  </si>
  <si>
    <t>病床数
（床）</t>
    <rPh sb="5" eb="6">
      <t>ショウ</t>
    </rPh>
    <phoneticPr fontId="10"/>
  </si>
  <si>
    <t>診療科名</t>
    <phoneticPr fontId="10"/>
  </si>
  <si>
    <t>開設者</t>
    <phoneticPr fontId="10"/>
  </si>
  <si>
    <t xml:space="preserve"> 施設名</t>
    <phoneticPr fontId="10"/>
  </si>
  <si>
    <t xml:space="preserve">  ３．へき地医療拠点病院等から医師派遣を受けて運営しているへき地診療所は、</t>
    <phoneticPr fontId="10"/>
  </si>
  <si>
    <t>（記入上の注意事項）</t>
  </si>
  <si>
    <t>　用務員</t>
    <phoneticPr fontId="10"/>
  </si>
  <si>
    <t>（事務費）</t>
    <rPh sb="1" eb="3">
      <t>ジム</t>
    </rPh>
    <rPh sb="3" eb="4">
      <t>ヒ</t>
    </rPh>
    <phoneticPr fontId="10"/>
  </si>
  <si>
    <t>　　なお、複数の無医地区を１回の巡回診療で行う場合には、該当する無医地区をまとめ一括記入すること。</t>
    <phoneticPr fontId="10"/>
  </si>
  <si>
    <t>　　上段（  ）に当該巡回診療にかかる実診療日数（0.5日を単位とする。）を記載すること。</t>
    <phoneticPr fontId="10"/>
  </si>
  <si>
    <t>（５）「実施予定」欄は、１巡回診療チーム１日１回として当該地区への巡回診療の予定回数を当該年度分について四半期毎に記載することとし、</t>
    <phoneticPr fontId="10"/>
  </si>
  <si>
    <t>（４）「戸数」、「人口」欄は当該地区の最近のものを記載すること。</t>
  </si>
  <si>
    <t>（３）「巡回診療地区」は、巡回診療を行う場所の地区をすべて記載すること。</t>
  </si>
  <si>
    <t>（２）「実施方法」は  "直接"  "委託"  等の区分に分けて記載すること。なお、巡回診療実施診療科も併せて記載すること。</t>
  </si>
  <si>
    <t>（１）「巡回診療実施機関名」は実際に巡回診療を行う機関を「保健所」、「〇〇病院」等の区分に分けて記載すること。</t>
  </si>
  <si>
    <t>（記載上の注意）</t>
  </si>
  <si>
    <t>第４
四半期</t>
    <phoneticPr fontId="10"/>
  </si>
  <si>
    <t>第３
四半期</t>
    <phoneticPr fontId="10"/>
  </si>
  <si>
    <t>第２
四半期</t>
    <rPh sb="3" eb="6">
      <t>シハンキ</t>
    </rPh>
    <phoneticPr fontId="10"/>
  </si>
  <si>
    <t>第１
四半期</t>
    <phoneticPr fontId="10"/>
  </si>
  <si>
    <t>人口</t>
    <phoneticPr fontId="10"/>
  </si>
  <si>
    <t xml:space="preserve"> 戸数</t>
    <phoneticPr fontId="10"/>
  </si>
  <si>
    <t>地区名</t>
    <phoneticPr fontId="10"/>
  </si>
  <si>
    <t>市町村名</t>
    <phoneticPr fontId="10"/>
  </si>
  <si>
    <t>実施予定(単位・回)</t>
    <phoneticPr fontId="10"/>
  </si>
  <si>
    <t>巡回診療地区</t>
    <phoneticPr fontId="10"/>
  </si>
  <si>
    <t>実施方法</t>
    <phoneticPr fontId="10"/>
  </si>
  <si>
    <t>巡回診療実施機関名</t>
    <phoneticPr fontId="10"/>
  </si>
  <si>
    <t>巡回診療車車輌番号</t>
    <phoneticPr fontId="10"/>
  </si>
  <si>
    <t>　　診療収入相当額とする。)を計上すること。</t>
    <phoneticPr fontId="10"/>
  </si>
  <si>
    <t>(注)診療収入欄には、巡回診療による診療収入額(診療報酬を徴収しない場合には、</t>
    <phoneticPr fontId="10"/>
  </si>
  <si>
    <t>　　　２．その他欄は補助対象以外の経費を計上すること。</t>
  </si>
  <si>
    <t>その他</t>
    <rPh sb="2" eb="3">
      <t>タ</t>
    </rPh>
    <phoneticPr fontId="10"/>
  </si>
  <si>
    <t>合計</t>
    <rPh sb="0" eb="2">
      <t>ゴウケイ</t>
    </rPh>
    <phoneticPr fontId="10"/>
  </si>
  <si>
    <t>　事務職員</t>
  </si>
  <si>
    <t>事業者名：</t>
    <rPh sb="0" eb="3">
      <t>ジギョウシャ</t>
    </rPh>
    <rPh sb="3" eb="4">
      <t>メイ</t>
    </rPh>
    <rPh sb="4" eb="5">
      <t>ビョウメイ</t>
    </rPh>
    <phoneticPr fontId="10"/>
  </si>
  <si>
    <r>
      <t>　　なお、複数の地区を１</t>
    </r>
    <r>
      <rPr>
        <sz val="11"/>
        <color indexed="8"/>
        <rFont val="ＭＳ Ｐゴシック"/>
        <family val="3"/>
        <charset val="128"/>
      </rPr>
      <t>日</t>
    </r>
    <r>
      <rPr>
        <sz val="11"/>
        <color indexed="8"/>
        <rFont val="ＭＳ Ｐゴシック"/>
        <family val="3"/>
        <charset val="128"/>
      </rPr>
      <t>の巡回診療で行う場合には、該当する地区をまとめ一括記入すること。</t>
    </r>
    <rPh sb="12" eb="13">
      <t>ニチ</t>
    </rPh>
    <phoneticPr fontId="10"/>
  </si>
  <si>
    <r>
      <t>（５）「実施予定」欄は、１巡回診療チーム１日</t>
    </r>
    <r>
      <rPr>
        <sz val="11"/>
        <color indexed="8"/>
        <rFont val="ＭＳ Ｐゴシック"/>
        <family val="3"/>
        <charset val="128"/>
      </rPr>
      <t>１地区ごとに</t>
    </r>
    <r>
      <rPr>
        <sz val="11"/>
        <color indexed="8"/>
        <rFont val="ＭＳ Ｐゴシック"/>
        <family val="3"/>
        <charset val="128"/>
      </rPr>
      <t>１回として当該地区への巡回診療の予定回数を当該年度分について四半期毎に記載することとし、</t>
    </r>
    <rPh sb="23" eb="25">
      <t>チク</t>
    </rPh>
    <phoneticPr fontId="10"/>
  </si>
  <si>
    <t>（４）「戸数」、「人口」欄は当該地区の直近のデータに基づき記載すること。</t>
    <phoneticPr fontId="10"/>
  </si>
  <si>
    <t>（１）「巡回診療実施主体名」は実際に巡回診療を行う事業主体を、「〇〇病院」、「△△市」等の区分に分けて記載すること。</t>
    <phoneticPr fontId="10"/>
  </si>
  <si>
    <t>診療科名</t>
    <rPh sb="0" eb="3">
      <t>シンリョウカ</t>
    </rPh>
    <rPh sb="3" eb="4">
      <t>メイ</t>
    </rPh>
    <phoneticPr fontId="10"/>
  </si>
  <si>
    <t>実施方法</t>
    <rPh sb="0" eb="2">
      <t>ジッシ</t>
    </rPh>
    <rPh sb="2" eb="4">
      <t>ホウホウ</t>
    </rPh>
    <phoneticPr fontId="10"/>
  </si>
  <si>
    <t>巡回診療実施主体名</t>
    <rPh sb="4" eb="6">
      <t>ジッシ</t>
    </rPh>
    <rPh sb="6" eb="8">
      <t>シュタイ</t>
    </rPh>
    <rPh sb="8" eb="9">
      <t>メイ</t>
    </rPh>
    <phoneticPr fontId="10"/>
  </si>
  <si>
    <t>　　診療収入相当額とする。)を計上すること。</t>
    <phoneticPr fontId="10"/>
  </si>
  <si>
    <t>(注)診療収入欄には、巡回診療による診療収入額(診療報酬を徴収しない場合には、</t>
    <phoneticPr fontId="10"/>
  </si>
  <si>
    <t>　　</t>
    <phoneticPr fontId="10"/>
  </si>
  <si>
    <t>（９）「備考」欄は、その他参考となるべき事項を記載すること。</t>
    <rPh sb="12" eb="13">
      <t>タ</t>
    </rPh>
    <rPh sb="20" eb="22">
      <t>ジコウ</t>
    </rPh>
    <phoneticPr fontId="10"/>
  </si>
  <si>
    <t>（８）「運転手等の状況」欄は、患者輸送に従事する人数を記載すること。</t>
    <rPh sb="4" eb="7">
      <t>ウンテンシュ</t>
    </rPh>
    <rPh sb="7" eb="8">
      <t>トウ</t>
    </rPh>
    <rPh sb="9" eb="11">
      <t>ジョウキョウ</t>
    </rPh>
    <rPh sb="12" eb="13">
      <t>ラン</t>
    </rPh>
    <rPh sb="15" eb="17">
      <t>カンジャ</t>
    </rPh>
    <rPh sb="17" eb="19">
      <t>ユソウ</t>
    </rPh>
    <rPh sb="20" eb="22">
      <t>ジュウジ</t>
    </rPh>
    <rPh sb="24" eb="26">
      <t>ニンズウ</t>
    </rPh>
    <rPh sb="27" eb="29">
      <t>キサイ</t>
    </rPh>
    <phoneticPr fontId="10"/>
  </si>
  <si>
    <t>（７）「最寄医療機関の状況」欄は、当該地区における最寄り医療機関への距離、通常の交通機関を利用した場合の所要時間を記載すること。</t>
    <rPh sb="4" eb="6">
      <t>モヨ</t>
    </rPh>
    <rPh sb="6" eb="8">
      <t>イリョウ</t>
    </rPh>
    <rPh sb="8" eb="10">
      <t>キカン</t>
    </rPh>
    <rPh sb="11" eb="13">
      <t>ジョウキョウ</t>
    </rPh>
    <rPh sb="17" eb="19">
      <t>トウガイ</t>
    </rPh>
    <rPh sb="19" eb="21">
      <t>チク</t>
    </rPh>
    <rPh sb="25" eb="27">
      <t>モヨ</t>
    </rPh>
    <rPh sb="28" eb="30">
      <t>イリョウ</t>
    </rPh>
    <rPh sb="30" eb="32">
      <t>キカン</t>
    </rPh>
    <rPh sb="34" eb="36">
      <t>キョリ</t>
    </rPh>
    <rPh sb="37" eb="39">
      <t>ツウジョウ</t>
    </rPh>
    <rPh sb="40" eb="42">
      <t>コウツウ</t>
    </rPh>
    <rPh sb="42" eb="44">
      <t>キカン</t>
    </rPh>
    <rPh sb="45" eb="47">
      <t>リヨウ</t>
    </rPh>
    <rPh sb="49" eb="51">
      <t>バアイ</t>
    </rPh>
    <rPh sb="52" eb="54">
      <t>ショヨウ</t>
    </rPh>
    <rPh sb="54" eb="56">
      <t>ジカン</t>
    </rPh>
    <phoneticPr fontId="10"/>
  </si>
  <si>
    <t>（６）「年間実施予定日数」欄は、当該地区への患者輸送の予定日数を当該年度分について記載することとし、１日あたりの運行本数を上段（　）書きで記載すること。</t>
    <rPh sb="4" eb="6">
      <t>ネンカン</t>
    </rPh>
    <rPh sb="10" eb="12">
      <t>ニッスウ</t>
    </rPh>
    <rPh sb="22" eb="24">
      <t>カンジャ</t>
    </rPh>
    <rPh sb="24" eb="26">
      <t>ユソウ</t>
    </rPh>
    <rPh sb="29" eb="30">
      <t>ヒ</t>
    </rPh>
    <rPh sb="51" eb="52">
      <t>ヒ</t>
    </rPh>
    <rPh sb="56" eb="58">
      <t>ウンコウ</t>
    </rPh>
    <rPh sb="58" eb="60">
      <t>ホンスウ</t>
    </rPh>
    <rPh sb="61" eb="62">
      <t>ウエ</t>
    </rPh>
    <rPh sb="62" eb="63">
      <t>ダン</t>
    </rPh>
    <rPh sb="66" eb="67">
      <t>カ</t>
    </rPh>
    <rPh sb="69" eb="71">
      <t>キサイ</t>
    </rPh>
    <phoneticPr fontId="10"/>
  </si>
  <si>
    <t>（５）「人口」欄は当該地区の最近のものを記載すること。（複数地区を対象としている場合はその合計数を記載すること。）</t>
    <rPh sb="28" eb="30">
      <t>フクスウ</t>
    </rPh>
    <rPh sb="30" eb="32">
      <t>チク</t>
    </rPh>
    <rPh sb="33" eb="35">
      <t>タイショウ</t>
    </rPh>
    <rPh sb="40" eb="42">
      <t>バアイ</t>
    </rPh>
    <rPh sb="45" eb="48">
      <t>ゴウケイスウ</t>
    </rPh>
    <rPh sb="49" eb="51">
      <t>キサイ</t>
    </rPh>
    <phoneticPr fontId="10"/>
  </si>
  <si>
    <t>　　 「他○地区」と地区数を記載すること。</t>
    <rPh sb="10" eb="12">
      <t>チク</t>
    </rPh>
    <rPh sb="12" eb="13">
      <t>カズ</t>
    </rPh>
    <phoneticPr fontId="10"/>
  </si>
  <si>
    <t>（４）「患者輸送地区」は、患者輸送を行う無医地区等を記載すること。なお、複数地区を対象に患者輸送を行う場合は、該当する地区を１地区のみ記載し、残りは</t>
    <rPh sb="4" eb="6">
      <t>カンジャ</t>
    </rPh>
    <rPh sb="6" eb="8">
      <t>ユソウ</t>
    </rPh>
    <rPh sb="13" eb="15">
      <t>カンジャ</t>
    </rPh>
    <rPh sb="15" eb="17">
      <t>ユソウ</t>
    </rPh>
    <rPh sb="20" eb="21">
      <t>ム</t>
    </rPh>
    <rPh sb="22" eb="24">
      <t>チク</t>
    </rPh>
    <rPh sb="24" eb="25">
      <t>トウ</t>
    </rPh>
    <phoneticPr fontId="10"/>
  </si>
  <si>
    <t>（３）「実施方法」は  "直接"  "委託"  等の区分に分けて記載すること。</t>
    <phoneticPr fontId="10"/>
  </si>
  <si>
    <t>（２）「実施機関名」は実際に患者輸送を行う機関を「〇〇病院」等の区分に分けて記載すること。</t>
    <rPh sb="14" eb="16">
      <t>カンジャ</t>
    </rPh>
    <rPh sb="16" eb="18">
      <t>ユソウ</t>
    </rPh>
    <phoneticPr fontId="10"/>
  </si>
  <si>
    <t>（１）「種別」は、輸送車、輸送艇、メディカルジェットの別を記載すること。</t>
    <rPh sb="4" eb="6">
      <t>シュベツ</t>
    </rPh>
    <rPh sb="9" eb="12">
      <t>ユソウシャ</t>
    </rPh>
    <rPh sb="13" eb="15">
      <t>ユソウ</t>
    </rPh>
    <rPh sb="15" eb="16">
      <t>テイ</t>
    </rPh>
    <rPh sb="27" eb="28">
      <t>ベツ</t>
    </rPh>
    <rPh sb="29" eb="31">
      <t>キサイ</t>
    </rPh>
    <phoneticPr fontId="10"/>
  </si>
  <si>
    <t>（注）ヘき地患者輸送を行う地区及び周辺の医療機関の所在地を明示した地図を添付すること。</t>
    <rPh sb="6" eb="8">
      <t>カンジャ</t>
    </rPh>
    <rPh sb="8" eb="10">
      <t>ユソウ</t>
    </rPh>
    <phoneticPr fontId="10"/>
  </si>
  <si>
    <t>分</t>
    <rPh sb="0" eb="1">
      <t>フン</t>
    </rPh>
    <phoneticPr fontId="10"/>
  </si>
  <si>
    <t>km</t>
    <phoneticPr fontId="10"/>
  </si>
  <si>
    <t>補助者等</t>
    <rPh sb="0" eb="2">
      <t>ホジョ</t>
    </rPh>
    <rPh sb="2" eb="3">
      <t>モノ</t>
    </rPh>
    <rPh sb="3" eb="4">
      <t>トウ</t>
    </rPh>
    <phoneticPr fontId="10"/>
  </si>
  <si>
    <t>非常勤
運転手</t>
    <rPh sb="0" eb="3">
      <t>ヒジョウキン</t>
    </rPh>
    <rPh sb="4" eb="7">
      <t>ウンテンシュ</t>
    </rPh>
    <phoneticPr fontId="10"/>
  </si>
  <si>
    <t>常勤
運転手</t>
    <rPh sb="0" eb="2">
      <t>ジョウキン</t>
    </rPh>
    <rPh sb="3" eb="6">
      <t>ウンテンシュ</t>
    </rPh>
    <phoneticPr fontId="10"/>
  </si>
  <si>
    <t>所要時間</t>
    <rPh sb="0" eb="2">
      <t>ショヨウ</t>
    </rPh>
    <rPh sb="2" eb="4">
      <t>ジカン</t>
    </rPh>
    <phoneticPr fontId="10"/>
  </si>
  <si>
    <t>距離</t>
    <rPh sb="0" eb="2">
      <t>キョリ</t>
    </rPh>
    <phoneticPr fontId="10"/>
  </si>
  <si>
    <t>人口</t>
    <phoneticPr fontId="10"/>
  </si>
  <si>
    <t>地区名</t>
    <phoneticPr fontId="10"/>
  </si>
  <si>
    <t>市町村名</t>
    <phoneticPr fontId="10"/>
  </si>
  <si>
    <t>運転手等の状況</t>
    <rPh sb="0" eb="3">
      <t>ウンテンシュ</t>
    </rPh>
    <rPh sb="3" eb="4">
      <t>トウ</t>
    </rPh>
    <rPh sb="5" eb="7">
      <t>ジョウキョウ</t>
    </rPh>
    <phoneticPr fontId="10"/>
  </si>
  <si>
    <t>最寄医療機関の状況</t>
    <rPh sb="0" eb="2">
      <t>モヨ</t>
    </rPh>
    <rPh sb="2" eb="4">
      <t>イリョウ</t>
    </rPh>
    <rPh sb="4" eb="6">
      <t>キカン</t>
    </rPh>
    <rPh sb="7" eb="9">
      <t>ジョウキョウ</t>
    </rPh>
    <phoneticPr fontId="10"/>
  </si>
  <si>
    <t>年間実施
予定日数</t>
    <rPh sb="0" eb="2">
      <t>ネンカン</t>
    </rPh>
    <rPh sb="7" eb="9">
      <t>ニッスウ</t>
    </rPh>
    <phoneticPr fontId="10"/>
  </si>
  <si>
    <t>患者輸送地区</t>
    <rPh sb="0" eb="2">
      <t>カンジャ</t>
    </rPh>
    <rPh sb="2" eb="4">
      <t>ユソウ</t>
    </rPh>
    <rPh sb="4" eb="6">
      <t>チク</t>
    </rPh>
    <phoneticPr fontId="10"/>
  </si>
  <si>
    <t>実施機関名</t>
    <phoneticPr fontId="10"/>
  </si>
  <si>
    <t>種別</t>
    <rPh sb="0" eb="2">
      <t>シュベツ</t>
    </rPh>
    <phoneticPr fontId="10"/>
  </si>
  <si>
    <t>患者負担額</t>
    <rPh sb="0" eb="2">
      <t>カンジャ</t>
    </rPh>
    <rPh sb="2" eb="5">
      <t>フタンガク</t>
    </rPh>
    <phoneticPr fontId="10"/>
  </si>
  <si>
    <t>研修費</t>
  </si>
  <si>
    <t>諸謝金</t>
    <rPh sb="0" eb="1">
      <t>ショ</t>
    </rPh>
    <rPh sb="1" eb="3">
      <t>シャキン</t>
    </rPh>
    <phoneticPr fontId="10"/>
  </si>
  <si>
    <t>総事業費</t>
    <rPh sb="0" eb="1">
      <t>ソウ</t>
    </rPh>
    <rPh sb="1" eb="4">
      <t>ジギョウヒ</t>
    </rPh>
    <phoneticPr fontId="10"/>
  </si>
  <si>
    <t>旅費</t>
    <rPh sb="0" eb="2">
      <t>リョヒ</t>
    </rPh>
    <phoneticPr fontId="15"/>
  </si>
  <si>
    <t>１．事業計画書</t>
    <phoneticPr fontId="15"/>
  </si>
  <si>
    <t>１．事業計画書</t>
    <phoneticPr fontId="15"/>
  </si>
  <si>
    <r>
      <t>２．</t>
    </r>
    <r>
      <rPr>
        <sz val="12"/>
        <color theme="1"/>
        <rFont val="ＭＳ Ｐゴシック"/>
        <family val="3"/>
        <charset val="128"/>
        <scheme val="minor"/>
      </rPr>
      <t>所要額明細書</t>
    </r>
    <phoneticPr fontId="10"/>
  </si>
  <si>
    <t>算出内訳</t>
    <rPh sb="0" eb="2">
      <t>サンシュツ</t>
    </rPh>
    <rPh sb="2" eb="4">
      <t>ウチワケ</t>
    </rPh>
    <phoneticPr fontId="15"/>
  </si>
  <si>
    <t>へき地医療拠点病院運営事業</t>
    <phoneticPr fontId="10"/>
  </si>
  <si>
    <t>円</t>
    <rPh sb="0" eb="1">
      <t>エン</t>
    </rPh>
    <phoneticPr fontId="15"/>
  </si>
  <si>
    <t>へき地診療所運営事業</t>
    <phoneticPr fontId="10"/>
  </si>
  <si>
    <t>開設者名：　　　　　　　　　　　　　　　</t>
    <rPh sb="0" eb="3">
      <t>カイセツシャ</t>
    </rPh>
    <rPh sb="3" eb="4">
      <t>メイ</t>
    </rPh>
    <phoneticPr fontId="10"/>
  </si>
  <si>
    <t>休日</t>
    <phoneticPr fontId="10"/>
  </si>
  <si>
    <t>２．所要額明細書</t>
    <phoneticPr fontId="10"/>
  </si>
  <si>
    <t>へき地巡回診療車（船）運営事業</t>
    <phoneticPr fontId="10"/>
  </si>
  <si>
    <r>
      <t>（</t>
    </r>
    <r>
      <rPr>
        <sz val="11"/>
        <color theme="1"/>
        <rFont val="ＭＳ Ｐゴシック"/>
        <family val="3"/>
        <charset val="128"/>
        <scheme val="minor"/>
      </rPr>
      <t>事業者名                ）</t>
    </r>
    <phoneticPr fontId="10"/>
  </si>
  <si>
    <t>巡回診療航空機運営事業</t>
    <phoneticPr fontId="10"/>
  </si>
  <si>
    <r>
      <t>２．</t>
    </r>
    <r>
      <rPr>
        <sz val="12"/>
        <color indexed="8"/>
        <rFont val="ＭＳ Ｐゴシック"/>
        <family val="3"/>
        <charset val="128"/>
      </rPr>
      <t>所要額明細書</t>
    </r>
    <rPh sb="2" eb="4">
      <t>ショヨウ</t>
    </rPh>
    <phoneticPr fontId="10"/>
  </si>
  <si>
    <r>
      <t>（</t>
    </r>
    <r>
      <rPr>
        <sz val="11"/>
        <rFont val="ＭＳ Ｐゴシック"/>
        <family val="3"/>
        <charset val="128"/>
        <scheme val="minor"/>
      </rPr>
      <t>事業者名                ）</t>
    </r>
    <phoneticPr fontId="10"/>
  </si>
  <si>
    <t>施設名：</t>
    <rPh sb="0" eb="2">
      <t>シセツ</t>
    </rPh>
    <rPh sb="2" eb="3">
      <t>メイ</t>
    </rPh>
    <rPh sb="3" eb="4">
      <t>ビョウメイ</t>
    </rPh>
    <phoneticPr fontId="10"/>
  </si>
  <si>
    <t>２．所要額明細書</t>
    <rPh sb="2" eb="4">
      <t>ショヨウ</t>
    </rPh>
    <phoneticPr fontId="10"/>
  </si>
  <si>
    <t xml:space="preserve">無医地区等（ </t>
    <phoneticPr fontId="10"/>
  </si>
  <si>
    <t>基準額算出調書</t>
    <rPh sb="0" eb="3">
      <t>キジュンガク</t>
    </rPh>
    <rPh sb="3" eb="5">
      <t>サンシュツ</t>
    </rPh>
    <rPh sb="5" eb="7">
      <t>チョウショ</t>
    </rPh>
    <phoneticPr fontId="15"/>
  </si>
  <si>
    <t>２．基準額</t>
  </si>
  <si>
    <t>基準額</t>
    <rPh sb="0" eb="3">
      <t>キジュンガク</t>
    </rPh>
    <phoneticPr fontId="8"/>
  </si>
  <si>
    <t>選定額</t>
    <rPh sb="0" eb="2">
      <t>センテイ</t>
    </rPh>
    <rPh sb="2" eb="3">
      <t>ガク</t>
    </rPh>
    <phoneticPr fontId="8"/>
  </si>
  <si>
    <t>診療場所</t>
    <phoneticPr fontId="15"/>
  </si>
  <si>
    <t>実施人員</t>
    <phoneticPr fontId="15"/>
  </si>
  <si>
    <t xml:space="preserve">        ４．「診療場所」欄は、その地区における診療場所（例：公民館の一室、小学校の医務室等）を具体的に記入すること。</t>
    <rPh sb="11" eb="13">
      <t>シンリョウ</t>
    </rPh>
    <rPh sb="13" eb="15">
      <t>バショ</t>
    </rPh>
    <phoneticPr fontId="10"/>
  </si>
  <si>
    <t>　　　　５．「実施人員」欄は、巡回診療実施人員を医師〇人、看護師〇人、運転手〇人と具体的に記入すること。</t>
    <rPh sb="7" eb="9">
      <t>ジッシ</t>
    </rPh>
    <rPh sb="9" eb="11">
      <t>ジンイン</t>
    </rPh>
    <rPh sb="12" eb="13">
      <t>ラン</t>
    </rPh>
    <phoneticPr fontId="10"/>
  </si>
  <si>
    <t>合計</t>
    <rPh sb="0" eb="2">
      <t>ゴウケイ</t>
    </rPh>
    <phoneticPr fontId="15"/>
  </si>
  <si>
    <t>巡回診療実施予定回数</t>
    <phoneticPr fontId="10"/>
  </si>
  <si>
    <t>現在）</t>
    <phoneticPr fontId="15"/>
  </si>
  <si>
    <t>（２）へき地診療所等・特例措置許可病院医師等派遣計画</t>
    <phoneticPr fontId="15"/>
  </si>
  <si>
    <t>（３）へき地診療所等・特例措置許可病院代診医等派遣計画</t>
    <phoneticPr fontId="15"/>
  </si>
  <si>
    <t>（４）研修会実施計画</t>
    <phoneticPr fontId="15"/>
  </si>
  <si>
    <t>（１）巡回診療等従事者経費</t>
  </si>
  <si>
    <t>（２）巡回診療等自動車経費</t>
  </si>
  <si>
    <t>3,700円×延回数</t>
  </si>
  <si>
    <t>（３）代診医等派遣経費</t>
  </si>
  <si>
    <t>１．種目</t>
  </si>
  <si>
    <t>総合的な診療能力を有する医師育成関係経費</t>
  </si>
  <si>
    <t>１か所当たり次により算出された額の合算額へき地医療活動経費</t>
  </si>
  <si>
    <t>研究費</t>
  </si>
  <si>
    <t>１か所当たり次に定める額</t>
  </si>
  <si>
    <t>医療費</t>
  </si>
  <si>
    <t>医療に要した実支出額</t>
  </si>
  <si>
    <t>静止画像等伝送装置</t>
  </si>
  <si>
    <t>ア．へき地医療拠点病院診療支援システム</t>
  </si>
  <si>
    <t>イ．へき地診療所診療支援システム</t>
  </si>
  <si>
    <t>医療活動費</t>
    <phoneticPr fontId="15"/>
  </si>
  <si>
    <t>伝送装置経費</t>
    <phoneticPr fontId="15"/>
  </si>
  <si>
    <t>１か所当たり次により算出された額</t>
    <phoneticPr fontId="15"/>
  </si>
  <si>
    <t>医師　61,000円×延日数</t>
    <phoneticPr fontId="15"/>
  </si>
  <si>
    <t>その他　25,000円×延日数</t>
    <phoneticPr fontId="15"/>
  </si>
  <si>
    <t>(912,810円＋76,420円)×稼動月数</t>
    <phoneticPr fontId="15"/>
  </si>
  <si>
    <t>×</t>
    <phoneticPr fontId="15"/>
  </si>
  <si>
    <t>医師</t>
    <rPh sb="0" eb="2">
      <t>イシ</t>
    </rPh>
    <phoneticPr fontId="15"/>
  </si>
  <si>
    <t>その他</t>
    <rPh sb="2" eb="3">
      <t>タ</t>
    </rPh>
    <phoneticPr fontId="15"/>
  </si>
  <si>
    <t>×</t>
    <phoneticPr fontId="15"/>
  </si>
  <si>
    <t>＝</t>
    <phoneticPr fontId="15"/>
  </si>
  <si>
    <t>人員数</t>
    <rPh sb="0" eb="3">
      <t>ジンインスウ</t>
    </rPh>
    <phoneticPr fontId="15"/>
  </si>
  <si>
    <t>延回数</t>
    <rPh sb="0" eb="1">
      <t>ノ</t>
    </rPh>
    <rPh sb="1" eb="3">
      <t>カイスウ</t>
    </rPh>
    <phoneticPr fontId="15"/>
  </si>
  <si>
    <t>延日数</t>
    <rPh sb="0" eb="1">
      <t>ノ</t>
    </rPh>
    <rPh sb="1" eb="3">
      <t>ニッスウ</t>
    </rPh>
    <phoneticPr fontId="15"/>
  </si>
  <si>
    <t>医療活動年間延日数</t>
    <phoneticPr fontId="15"/>
  </si>
  <si>
    <t>150日以上</t>
    <phoneticPr fontId="15"/>
  </si>
  <si>
    <t>75日以上150日未満</t>
    <phoneticPr fontId="15"/>
  </si>
  <si>
    <t>50日以上75日未満</t>
    <phoneticPr fontId="15"/>
  </si>
  <si>
    <t>医療活動年間延日数</t>
    <phoneticPr fontId="15"/>
  </si>
  <si>
    <t>１回当たり</t>
    <phoneticPr fontId="15"/>
  </si>
  <si>
    <t>稼働月数</t>
    <rPh sb="0" eb="2">
      <t>カドウ</t>
    </rPh>
    <rPh sb="2" eb="4">
      <t>ツキスウ</t>
    </rPh>
    <phoneticPr fontId="15"/>
  </si>
  <si>
    <t>＝</t>
    <phoneticPr fontId="15"/>
  </si>
  <si>
    <t>（</t>
    <phoneticPr fontId="15"/>
  </si>
  <si>
    <t>）×</t>
    <phoneticPr fontId="15"/>
  </si>
  <si>
    <t>＋</t>
    <phoneticPr fontId="15"/>
  </si>
  <si>
    <t>＋</t>
    <phoneticPr fontId="15"/>
  </si>
  <si>
    <t>×</t>
    <phoneticPr fontId="15"/>
  </si>
  <si>
    <t>(456,400円＋38,210円×導入へき地診療所数）×稼動月数</t>
    <phoneticPr fontId="15"/>
  </si>
  <si>
    <t>導入へき地診療所数</t>
    <phoneticPr fontId="15"/>
  </si>
  <si>
    <t>１か所当たり</t>
  </si>
  <si>
    <t>１か所当たり</t>
    <phoneticPr fontId="15"/>
  </si>
  <si>
    <t>事務費</t>
  </si>
  <si>
    <t>イ．診療日数130～259日</t>
  </si>
  <si>
    <t>ウ．診療日数260日以上</t>
  </si>
  <si>
    <t>(２）訪問看護による加算額</t>
  </si>
  <si>
    <t>(１）ファクシミリ</t>
  </si>
  <si>
    <t>ア．診療日数１～129日</t>
    <phoneticPr fontId="15"/>
  </si>
  <si>
    <t>（１）</t>
    <phoneticPr fontId="15"/>
  </si>
  <si>
    <t>１か所当たり次により算出された額</t>
    <phoneticPr fontId="15"/>
  </si>
  <si>
    <t>診療日数</t>
    <rPh sb="0" eb="2">
      <t>シンリョウ</t>
    </rPh>
    <rPh sb="2" eb="4">
      <t>ニッスウ</t>
    </rPh>
    <phoneticPr fontId="15"/>
  </si>
  <si>
    <t>＋</t>
    <phoneticPr fontId="15"/>
  </si>
  <si>
    <t>×</t>
    <phoneticPr fontId="15"/>
  </si>
  <si>
    <t>＋（</t>
    <phoneticPr fontId="15"/>
  </si>
  <si>
    <t>）</t>
    <phoneticPr fontId="15"/>
  </si>
  <si>
    <t>＝</t>
    <phoneticPr fontId="15"/>
  </si>
  <si>
    <t>実診療日数</t>
    <rPh sb="0" eb="1">
      <t>ジツ</t>
    </rPh>
    <rPh sb="1" eb="3">
      <t>シンリョウ</t>
    </rPh>
    <rPh sb="3" eb="5">
      <t>ニッスウ</t>
    </rPh>
    <phoneticPr fontId="15"/>
  </si>
  <si>
    <t>実診療
日数
（予定）</t>
    <rPh sb="0" eb="1">
      <t>ジツ</t>
    </rPh>
    <rPh sb="8" eb="10">
      <t>ヨテイ</t>
    </rPh>
    <phoneticPr fontId="10"/>
  </si>
  <si>
    <t>×</t>
    <phoneticPr fontId="15"/>
  </si>
  <si>
    <t>訪問看護日数</t>
    <phoneticPr fontId="15"/>
  </si>
  <si>
    <t>＝</t>
    <phoneticPr fontId="15"/>
  </si>
  <si>
    <t>訪問看護日数
（予定）</t>
    <rPh sb="8" eb="10">
      <t>ヨテイ</t>
    </rPh>
    <phoneticPr fontId="10"/>
  </si>
  <si>
    <t>稼働月数</t>
    <rPh sb="0" eb="2">
      <t>カドウ</t>
    </rPh>
    <rPh sb="2" eb="4">
      <t>ツキスウ</t>
    </rPh>
    <phoneticPr fontId="15"/>
  </si>
  <si>
    <t>導入年度</t>
    <rPh sb="0" eb="2">
      <t>ドウニュウ</t>
    </rPh>
    <rPh sb="2" eb="4">
      <t>ネンド</t>
    </rPh>
    <phoneticPr fontId="15"/>
  </si>
  <si>
    <t>　４．（１）支出の「その他」欄は補助対象以外の経費を計上すること。</t>
    <rPh sb="6" eb="8">
      <t>シシュツ</t>
    </rPh>
    <phoneticPr fontId="10"/>
  </si>
  <si>
    <t xml:space="preserve">  ２．「支出予定額」欄は、当該年度分の支出予定額を計上し、その算出基礎を具体的に明らかにすること。</t>
    <rPh sb="11" eb="12">
      <t>ラン</t>
    </rPh>
    <phoneticPr fontId="15"/>
  </si>
  <si>
    <t xml:space="preserve">  １．「区分」欄は、該当の名称がない場合は、内容を検討し、補助対象と類似しているときは、具体的に〇〇費</t>
    <phoneticPr fontId="10"/>
  </si>
  <si>
    <t>巡回診療実施日数</t>
    <rPh sb="0" eb="2">
      <t>ジュンカイ</t>
    </rPh>
    <rPh sb="2" eb="4">
      <t>シンリョウ</t>
    </rPh>
    <rPh sb="4" eb="6">
      <t>ジッシ</t>
    </rPh>
    <rPh sb="6" eb="8">
      <t>ニッスウ</t>
    </rPh>
    <phoneticPr fontId="15"/>
  </si>
  <si>
    <t>事業区分</t>
    <rPh sb="0" eb="2">
      <t>ジギョウ</t>
    </rPh>
    <rPh sb="2" eb="4">
      <t>クブン</t>
    </rPh>
    <phoneticPr fontId="15"/>
  </si>
  <si>
    <t>第1.
四半期</t>
    <phoneticPr fontId="10"/>
  </si>
  <si>
    <t>第2.
四半期</t>
    <phoneticPr fontId="10"/>
  </si>
  <si>
    <t>第3.
四半期</t>
    <phoneticPr fontId="15"/>
  </si>
  <si>
    <t>第4.
四半期</t>
    <phoneticPr fontId="15"/>
  </si>
  <si>
    <t>（６）「診療場所」欄はその地区における診療場所、例えば「公民館の一室」、「××診療所」等具体的な場所を記載すること。</t>
    <rPh sb="4" eb="6">
      <t>シンリョウ</t>
    </rPh>
    <rPh sb="6" eb="8">
      <t>バショ</t>
    </rPh>
    <phoneticPr fontId="10"/>
  </si>
  <si>
    <t>（７）「実施人員」欄は、巡回診療実施人員を医師○人、看護師○人、と具体的に記入すること。</t>
    <rPh sb="4" eb="6">
      <t>ジッシ</t>
    </rPh>
    <rPh sb="6" eb="8">
      <t>ジンイン</t>
    </rPh>
    <rPh sb="9" eb="10">
      <t>ラン</t>
    </rPh>
    <rPh sb="18" eb="20">
      <t>ジンイン</t>
    </rPh>
    <phoneticPr fontId="10"/>
  </si>
  <si>
    <t>（８）「備考」欄は、該当法令等、参考となるべきことを記載すること。</t>
    <rPh sb="4" eb="6">
      <t>ビコウ</t>
    </rPh>
    <rPh sb="7" eb="8">
      <t>ラン</t>
    </rPh>
    <phoneticPr fontId="10"/>
  </si>
  <si>
    <t>診療場所</t>
    <phoneticPr fontId="15"/>
  </si>
  <si>
    <t>種別</t>
    <rPh sb="0" eb="2">
      <t>シュベツ</t>
    </rPh>
    <phoneticPr fontId="15"/>
  </si>
  <si>
    <t>（注）委託契約により実施する場合は、契約予定金額の算出基礎となる資料を添付すること。</t>
    <phoneticPr fontId="10"/>
  </si>
  <si>
    <t>（注）１．委託契約により実施する場合は、契約予定金額の算出基礎となる資料を添付すること。</t>
    <phoneticPr fontId="15"/>
  </si>
  <si>
    <t>（注）ヘき地巡回診療を行う地区及び周辺の医療機関の所在地を明示した地図を添付すること。</t>
    <phoneticPr fontId="15"/>
  </si>
  <si>
    <t>　　当該医師派遣に要する経費を「委託料」に記入し、その契約書の写しを添付すること。</t>
    <phoneticPr fontId="10"/>
  </si>
  <si>
    <t xml:space="preserve">    （注）別途研修プログラム等を添付すること</t>
    <phoneticPr fontId="15"/>
  </si>
  <si>
    <t>消耗品費</t>
    <rPh sb="0" eb="3">
      <t>ショウモウヒン</t>
    </rPh>
    <rPh sb="3" eb="4">
      <t>ヒ</t>
    </rPh>
    <phoneticPr fontId="10"/>
  </si>
  <si>
    <t>職員基本給</t>
  </si>
  <si>
    <t>職員基本給</t>
    <rPh sb="0" eb="2">
      <t>ショクイン</t>
    </rPh>
    <rPh sb="2" eb="5">
      <t>キホンキュウ</t>
    </rPh>
    <phoneticPr fontId="10"/>
  </si>
  <si>
    <t>職員諸手当</t>
  </si>
  <si>
    <t>職員諸手当</t>
    <rPh sb="0" eb="2">
      <t>ショクイン</t>
    </rPh>
    <rPh sb="2" eb="5">
      <t>ショテアテ</t>
    </rPh>
    <phoneticPr fontId="10"/>
  </si>
  <si>
    <t>非常勤職員手当</t>
  </si>
  <si>
    <t>非常勤職員手当</t>
    <rPh sb="0" eb="3">
      <t>ヒジョウキン</t>
    </rPh>
    <rPh sb="3" eb="5">
      <t>ショクイン</t>
    </rPh>
    <rPh sb="5" eb="7">
      <t>テアテ</t>
    </rPh>
    <phoneticPr fontId="10"/>
  </si>
  <si>
    <t>社会保険料</t>
    <rPh sb="0" eb="2">
      <t>シャカイ</t>
    </rPh>
    <rPh sb="2" eb="5">
      <t>ホケンリョウ</t>
    </rPh>
    <phoneticPr fontId="10"/>
  </si>
  <si>
    <t>委託費</t>
    <rPh sb="0" eb="3">
      <t>イタクヒ</t>
    </rPh>
    <phoneticPr fontId="10"/>
  </si>
  <si>
    <t>職員諸手当</t>
    <rPh sb="0" eb="2">
      <t>ショクイン</t>
    </rPh>
    <rPh sb="2" eb="3">
      <t>ショ</t>
    </rPh>
    <rPh sb="3" eb="5">
      <t>テアテ</t>
    </rPh>
    <phoneticPr fontId="10"/>
  </si>
  <si>
    <t>印刷製本費</t>
  </si>
  <si>
    <t>印刷製本費</t>
    <rPh sb="0" eb="2">
      <t>インサツ</t>
    </rPh>
    <rPh sb="2" eb="4">
      <t>セイホン</t>
    </rPh>
    <rPh sb="4" eb="5">
      <t>ヒ</t>
    </rPh>
    <phoneticPr fontId="10"/>
  </si>
  <si>
    <t>借料及び損料</t>
    <rPh sb="0" eb="2">
      <t>シャクリョウ</t>
    </rPh>
    <rPh sb="2" eb="3">
      <t>オヨ</t>
    </rPh>
    <rPh sb="4" eb="6">
      <t>ソンリョウ</t>
    </rPh>
    <phoneticPr fontId="10"/>
  </si>
  <si>
    <t>社会保険料</t>
    <rPh sb="0" eb="2">
      <t>シャカイ</t>
    </rPh>
    <rPh sb="2" eb="5">
      <t>ホケンリョウ</t>
    </rPh>
    <phoneticPr fontId="15"/>
  </si>
  <si>
    <t>委託費</t>
    <rPh sb="0" eb="3">
      <t>イタクヒ</t>
    </rPh>
    <phoneticPr fontId="15"/>
  </si>
  <si>
    <t>旅費（研究費に計上したものを除く。）</t>
    <rPh sb="0" eb="2">
      <t>リョヒ</t>
    </rPh>
    <rPh sb="3" eb="6">
      <t>ケンキュウヒ</t>
    </rPh>
    <rPh sb="7" eb="9">
      <t>ケイジョウ</t>
    </rPh>
    <rPh sb="14" eb="15">
      <t>ノゾ</t>
    </rPh>
    <phoneticPr fontId="10"/>
  </si>
  <si>
    <t>旅費（学会出席旅費）</t>
    <rPh sb="0" eb="2">
      <t>リョヒ</t>
    </rPh>
    <rPh sb="3" eb="5">
      <t>ガッカイ</t>
    </rPh>
    <rPh sb="5" eb="7">
      <t>シュッセキ</t>
    </rPh>
    <rPh sb="7" eb="9">
      <t>リョヒ</t>
    </rPh>
    <phoneticPr fontId="10"/>
  </si>
  <si>
    <t>消耗品費</t>
    <rPh sb="0" eb="3">
      <t>ショウモウヒン</t>
    </rPh>
    <rPh sb="3" eb="4">
      <t>ヒ</t>
    </rPh>
    <phoneticPr fontId="15"/>
  </si>
  <si>
    <t>通信運搬費</t>
    <rPh sb="0" eb="2">
      <t>ツウシン</t>
    </rPh>
    <rPh sb="2" eb="5">
      <t>ウンパンヒ</t>
    </rPh>
    <phoneticPr fontId="15"/>
  </si>
  <si>
    <t>雑役務費（修繕料等）</t>
    <rPh sb="0" eb="1">
      <t>ザツ</t>
    </rPh>
    <rPh sb="1" eb="3">
      <t>エキム</t>
    </rPh>
    <rPh sb="3" eb="4">
      <t>ヒ</t>
    </rPh>
    <rPh sb="5" eb="7">
      <t>シュウゼン</t>
    </rPh>
    <rPh sb="7" eb="8">
      <t>リョウ</t>
    </rPh>
    <rPh sb="8" eb="9">
      <t>トウ</t>
    </rPh>
    <phoneticPr fontId="15"/>
  </si>
  <si>
    <t>委託費（上記に掲げる経費に該当するもの。ただし、へき地医療拠点病院診療システムに係る経費に限る。）</t>
    <rPh sb="0" eb="3">
      <t>イタクヒ</t>
    </rPh>
    <rPh sb="4" eb="6">
      <t>ジョウキ</t>
    </rPh>
    <rPh sb="7" eb="8">
      <t>カカ</t>
    </rPh>
    <rPh sb="10" eb="12">
      <t>ケイヒ</t>
    </rPh>
    <rPh sb="13" eb="15">
      <t>ガイトウ</t>
    </rPh>
    <rPh sb="26" eb="27">
      <t>チ</t>
    </rPh>
    <rPh sb="27" eb="29">
      <t>イリョウ</t>
    </rPh>
    <rPh sb="29" eb="31">
      <t>キョテン</t>
    </rPh>
    <rPh sb="31" eb="33">
      <t>ビョウイン</t>
    </rPh>
    <rPh sb="33" eb="35">
      <t>シンリョウ</t>
    </rPh>
    <rPh sb="40" eb="41">
      <t>カカ</t>
    </rPh>
    <rPh sb="42" eb="44">
      <t>ケイヒ</t>
    </rPh>
    <rPh sb="45" eb="46">
      <t>カギ</t>
    </rPh>
    <phoneticPr fontId="15"/>
  </si>
  <si>
    <t>職員基本給</t>
    <rPh sb="0" eb="2">
      <t>ショクイン</t>
    </rPh>
    <rPh sb="2" eb="5">
      <t>キホンキュウ</t>
    </rPh>
    <phoneticPr fontId="15"/>
  </si>
  <si>
    <t>報償費</t>
    <rPh sb="0" eb="3">
      <t>ホウショウヒ</t>
    </rPh>
    <phoneticPr fontId="15"/>
  </si>
  <si>
    <t>旅費</t>
    <rPh sb="0" eb="2">
      <t>リョヒ</t>
    </rPh>
    <phoneticPr fontId="15"/>
  </si>
  <si>
    <t>印刷製本費</t>
    <rPh sb="0" eb="2">
      <t>インサツ</t>
    </rPh>
    <rPh sb="2" eb="4">
      <t>セイホン</t>
    </rPh>
    <rPh sb="4" eb="5">
      <t>ヒ</t>
    </rPh>
    <phoneticPr fontId="15"/>
  </si>
  <si>
    <t>会議費</t>
    <rPh sb="0" eb="3">
      <t>カイギヒ</t>
    </rPh>
    <phoneticPr fontId="15"/>
  </si>
  <si>
    <t>光熱水料</t>
    <rPh sb="0" eb="2">
      <t>コウネツ</t>
    </rPh>
    <rPh sb="2" eb="4">
      <t>スイリョウ</t>
    </rPh>
    <phoneticPr fontId="15"/>
  </si>
  <si>
    <t>旅費（研究旅費、学会出席旅費及び調査研究旅費）</t>
    <rPh sb="0" eb="2">
      <t>リョヒ</t>
    </rPh>
    <rPh sb="3" eb="5">
      <t>ケンキュウ</t>
    </rPh>
    <rPh sb="5" eb="7">
      <t>リョヒ</t>
    </rPh>
    <rPh sb="8" eb="10">
      <t>ガッカイ</t>
    </rPh>
    <rPh sb="10" eb="12">
      <t>シュッセキ</t>
    </rPh>
    <rPh sb="12" eb="14">
      <t>リョヒ</t>
    </rPh>
    <rPh sb="14" eb="15">
      <t>オヨ</t>
    </rPh>
    <rPh sb="16" eb="18">
      <t>チョウサ</t>
    </rPh>
    <rPh sb="18" eb="20">
      <t>ケンキュウ</t>
    </rPh>
    <rPh sb="20" eb="22">
      <t>リョヒ</t>
    </rPh>
    <phoneticPr fontId="10"/>
  </si>
  <si>
    <t>備品費（単価５０万円未満の庁用器具に限る。）</t>
    <rPh sb="0" eb="3">
      <t>ビヒンヒ</t>
    </rPh>
    <rPh sb="4" eb="6">
      <t>タンカ</t>
    </rPh>
    <rPh sb="8" eb="10">
      <t>マンエン</t>
    </rPh>
    <rPh sb="10" eb="12">
      <t>ミマン</t>
    </rPh>
    <rPh sb="13" eb="14">
      <t>チョウ</t>
    </rPh>
    <rPh sb="14" eb="15">
      <t>ヨウ</t>
    </rPh>
    <rPh sb="15" eb="17">
      <t>キグ</t>
    </rPh>
    <rPh sb="18" eb="19">
      <t>カギ</t>
    </rPh>
    <phoneticPr fontId="15"/>
  </si>
  <si>
    <t>　医師</t>
    <rPh sb="1" eb="3">
      <t>イシ</t>
    </rPh>
    <phoneticPr fontId="13"/>
  </si>
  <si>
    <t>　看護師</t>
    <rPh sb="1" eb="4">
      <t>カンゴシ</t>
    </rPh>
    <phoneticPr fontId="13"/>
  </si>
  <si>
    <t>　運転手</t>
  </si>
  <si>
    <t>　その他</t>
    <rPh sb="3" eb="4">
      <t>タ</t>
    </rPh>
    <phoneticPr fontId="13"/>
  </si>
  <si>
    <t>社会保険料</t>
    <rPh sb="0" eb="2">
      <t>シャカイ</t>
    </rPh>
    <rPh sb="2" eb="5">
      <t>ホケンリョウ</t>
    </rPh>
    <phoneticPr fontId="8"/>
  </si>
  <si>
    <t>報償費</t>
    <rPh sb="0" eb="3">
      <t>ホウショウヒ</t>
    </rPh>
    <phoneticPr fontId="13"/>
  </si>
  <si>
    <t>消耗品費</t>
    <rPh sb="0" eb="3">
      <t>ショウモウヒン</t>
    </rPh>
    <rPh sb="3" eb="4">
      <t>ヒ</t>
    </rPh>
    <phoneticPr fontId="13"/>
  </si>
  <si>
    <t>燃料費</t>
  </si>
  <si>
    <t>燃料費</t>
    <rPh sb="0" eb="3">
      <t>ネンリョウヒ</t>
    </rPh>
    <phoneticPr fontId="15"/>
  </si>
  <si>
    <t>雑役務費（修繕料）</t>
    <rPh sb="0" eb="1">
      <t>ザツ</t>
    </rPh>
    <rPh sb="1" eb="3">
      <t>エキム</t>
    </rPh>
    <rPh sb="3" eb="4">
      <t>ヒ</t>
    </rPh>
    <rPh sb="5" eb="7">
      <t>シュウゼン</t>
    </rPh>
    <rPh sb="7" eb="8">
      <t>リョウ</t>
    </rPh>
    <phoneticPr fontId="15"/>
  </si>
  <si>
    <t>借料及び損料</t>
    <rPh sb="0" eb="2">
      <t>シャクリョウ</t>
    </rPh>
    <rPh sb="2" eb="3">
      <t>オヨ</t>
    </rPh>
    <rPh sb="4" eb="6">
      <t>ソンリョウ</t>
    </rPh>
    <phoneticPr fontId="15"/>
  </si>
  <si>
    <t>へき地診療所医師派遣強化事業</t>
    <rPh sb="2" eb="3">
      <t>チ</t>
    </rPh>
    <rPh sb="3" eb="6">
      <t>シンリョウショ</t>
    </rPh>
    <rPh sb="6" eb="8">
      <t>イシ</t>
    </rPh>
    <rPh sb="8" eb="10">
      <t>ハケン</t>
    </rPh>
    <rPh sb="10" eb="12">
      <t>キョウカ</t>
    </rPh>
    <phoneticPr fontId="10"/>
  </si>
  <si>
    <t>へき地診療所等名</t>
    <phoneticPr fontId="10"/>
  </si>
  <si>
    <t xml:space="preserve">  （注）１．「運営状況」欄は、現在の状況（医療機関から派遣を受ける前の状況）についてそれぞれ常勤、</t>
    <rPh sb="22" eb="24">
      <t>イリョウ</t>
    </rPh>
    <rPh sb="24" eb="26">
      <t>キカン</t>
    </rPh>
    <phoneticPr fontId="10"/>
  </si>
  <si>
    <t xml:space="preserve">        ２．「派遣計画」欄は、当該へき地診療所等に対する医師等の派遣予定の延日数を職種ごとに四・半期別に記入すること。</t>
    <rPh sb="27" eb="28">
      <t>トウ</t>
    </rPh>
    <phoneticPr fontId="15"/>
  </si>
  <si>
    <t>事業者名：</t>
    <rPh sb="0" eb="2">
      <t>ジギョウ</t>
    </rPh>
    <phoneticPr fontId="15"/>
  </si>
  <si>
    <t>事業者名：</t>
    <phoneticPr fontId="15"/>
  </si>
  <si>
    <t>（１）へき地診療所等医師等派遣計画</t>
    <phoneticPr fontId="15"/>
  </si>
  <si>
    <t>（２）へき地診療所等代診医等派遣計画</t>
    <phoneticPr fontId="15"/>
  </si>
  <si>
    <t>派遣延日数</t>
    <rPh sb="0" eb="2">
      <t>ハケン</t>
    </rPh>
    <rPh sb="2" eb="3">
      <t>ノ</t>
    </rPh>
    <rPh sb="3" eb="5">
      <t>ニッスウ</t>
    </rPh>
    <phoneticPr fontId="15"/>
  </si>
  <si>
    <t>・医師</t>
    <rPh sb="1" eb="3">
      <t>イシ</t>
    </rPh>
    <phoneticPr fontId="15"/>
  </si>
  <si>
    <t>消耗品費（伝送装置経費に計上したものを除く。）</t>
    <rPh sb="0" eb="3">
      <t>ショウモウヒン</t>
    </rPh>
    <rPh sb="3" eb="4">
      <t>ヒ</t>
    </rPh>
    <rPh sb="5" eb="7">
      <t>デンソウ</t>
    </rPh>
    <rPh sb="7" eb="9">
      <t>ソウチ</t>
    </rPh>
    <rPh sb="9" eb="11">
      <t>ケイヒ</t>
    </rPh>
    <rPh sb="12" eb="14">
      <t>ケイジョウ</t>
    </rPh>
    <rPh sb="19" eb="20">
      <t>ノゾ</t>
    </rPh>
    <phoneticPr fontId="10"/>
  </si>
  <si>
    <t>光熱水費</t>
    <rPh sb="0" eb="4">
      <t>コウネツスイヒ</t>
    </rPh>
    <phoneticPr fontId="10"/>
  </si>
  <si>
    <t>燃料費</t>
    <rPh sb="0" eb="3">
      <t>ネンリョウヒ</t>
    </rPh>
    <phoneticPr fontId="15"/>
  </si>
  <si>
    <t>備品費（単価５０万未満に限る。）</t>
    <rPh sb="0" eb="2">
      <t>ビヒン</t>
    </rPh>
    <rPh sb="4" eb="6">
      <t>タンカ</t>
    </rPh>
    <rPh sb="8" eb="9">
      <t>マン</t>
    </rPh>
    <rPh sb="9" eb="11">
      <t>ミマン</t>
    </rPh>
    <rPh sb="12" eb="13">
      <t>カギ</t>
    </rPh>
    <phoneticPr fontId="10"/>
  </si>
  <si>
    <t>備品費（単価５０万未満の医療用に限る）</t>
    <rPh sb="0" eb="2">
      <t>ビヒン</t>
    </rPh>
    <rPh sb="4" eb="6">
      <t>タンカ</t>
    </rPh>
    <rPh sb="8" eb="9">
      <t>マン</t>
    </rPh>
    <rPh sb="9" eb="11">
      <t>ミマン</t>
    </rPh>
    <rPh sb="12" eb="15">
      <t>イリョウヨウ</t>
    </rPh>
    <rPh sb="16" eb="17">
      <t>カギ</t>
    </rPh>
    <phoneticPr fontId="10"/>
  </si>
  <si>
    <t>備品費（単価５０万未満の医療用に限る。）</t>
    <rPh sb="0" eb="3">
      <t>ビヒンヒ</t>
    </rPh>
    <rPh sb="4" eb="6">
      <t>タンカ</t>
    </rPh>
    <rPh sb="8" eb="9">
      <t>マン</t>
    </rPh>
    <rPh sb="9" eb="11">
      <t>ミマン</t>
    </rPh>
    <rPh sb="12" eb="15">
      <t>イリョウヨウ</t>
    </rPh>
    <rPh sb="16" eb="17">
      <t>カギ</t>
    </rPh>
    <phoneticPr fontId="15"/>
  </si>
  <si>
    <t>材料費（医薬品費、診療材料費）</t>
    <rPh sb="0" eb="3">
      <t>ザイリョウヒ</t>
    </rPh>
    <rPh sb="4" eb="7">
      <t>イヤクヒン</t>
    </rPh>
    <rPh sb="7" eb="8">
      <t>ヒ</t>
    </rPh>
    <rPh sb="9" eb="11">
      <t>シンリョウ</t>
    </rPh>
    <rPh sb="11" eb="14">
      <t>ザイリョウヒ</t>
    </rPh>
    <phoneticPr fontId="15"/>
  </si>
  <si>
    <t>雑役務費（修繕料等）</t>
    <rPh sb="0" eb="1">
      <t>ザツ</t>
    </rPh>
    <rPh sb="1" eb="3">
      <t>エキム</t>
    </rPh>
    <rPh sb="3" eb="4">
      <t>ヒ</t>
    </rPh>
    <rPh sb="5" eb="7">
      <t>シュウゼン</t>
    </rPh>
    <rPh sb="7" eb="9">
      <t>リョウトウ</t>
    </rPh>
    <phoneticPr fontId="10"/>
  </si>
  <si>
    <t>旅費</t>
    <phoneticPr fontId="15"/>
  </si>
  <si>
    <t>雑役務費（修繕料等）</t>
    <rPh sb="0" eb="1">
      <t>ザツ</t>
    </rPh>
    <rPh sb="1" eb="3">
      <t>エキム</t>
    </rPh>
    <rPh sb="3" eb="4">
      <t>ヒ</t>
    </rPh>
    <rPh sb="5" eb="7">
      <t>シュウゼン</t>
    </rPh>
    <rPh sb="7" eb="9">
      <t>リョウトウ</t>
    </rPh>
    <phoneticPr fontId="8"/>
  </si>
  <si>
    <t>材料費（医薬品費、診療材料費）</t>
    <rPh sb="0" eb="3">
      <t>ザイリョウヒ</t>
    </rPh>
    <rPh sb="4" eb="7">
      <t>イヤクヒン</t>
    </rPh>
    <rPh sb="7" eb="8">
      <t>ヒ</t>
    </rPh>
    <rPh sb="9" eb="11">
      <t>シンリョウ</t>
    </rPh>
    <rPh sb="11" eb="14">
      <t>ザイリョウヒ</t>
    </rPh>
    <phoneticPr fontId="15"/>
  </si>
  <si>
    <t>職員諸手当</t>
    <rPh sb="0" eb="2">
      <t>ショクイン</t>
    </rPh>
    <rPh sb="2" eb="5">
      <t>ショテアテ</t>
    </rPh>
    <phoneticPr fontId="15"/>
  </si>
  <si>
    <t>旅費</t>
    <rPh sb="0" eb="2">
      <t>リョヒ</t>
    </rPh>
    <phoneticPr fontId="15"/>
  </si>
  <si>
    <t>社会保険料</t>
    <rPh sb="0" eb="2">
      <t>シャカイ</t>
    </rPh>
    <rPh sb="2" eb="5">
      <t>ホケンリョウ</t>
    </rPh>
    <phoneticPr fontId="15"/>
  </si>
  <si>
    <t>雑役務費（医療機器修繕料）</t>
    <rPh sb="0" eb="1">
      <t>ザツ</t>
    </rPh>
    <rPh sb="1" eb="3">
      <t>エキム</t>
    </rPh>
    <rPh sb="3" eb="4">
      <t>ヒ</t>
    </rPh>
    <rPh sb="5" eb="7">
      <t>イリョウ</t>
    </rPh>
    <rPh sb="7" eb="9">
      <t>キキ</t>
    </rPh>
    <rPh sb="9" eb="11">
      <t>シュウゼン</t>
    </rPh>
    <rPh sb="11" eb="12">
      <t>リョウ</t>
    </rPh>
    <phoneticPr fontId="10"/>
  </si>
  <si>
    <t>委託費（診療のための検査委託料）</t>
    <rPh sb="0" eb="3">
      <t>イタクヒ</t>
    </rPh>
    <rPh sb="4" eb="6">
      <t>シンリョウ</t>
    </rPh>
    <rPh sb="10" eb="12">
      <t>ケンサ</t>
    </rPh>
    <rPh sb="12" eb="14">
      <t>イタク</t>
    </rPh>
    <rPh sb="14" eb="15">
      <t>リョウ</t>
    </rPh>
    <phoneticPr fontId="10"/>
  </si>
  <si>
    <t>燃料費</t>
    <phoneticPr fontId="15"/>
  </si>
  <si>
    <t>１．支出予定額欄の「職員基本給」「職員諸手当」及び「社会保険料」は、次の方法で記入すること。</t>
    <rPh sb="10" eb="12">
      <t>ショクイン</t>
    </rPh>
    <rPh sb="12" eb="15">
      <t>キホンキュウ</t>
    </rPh>
    <rPh sb="19" eb="20">
      <t>ショ</t>
    </rPh>
    <rPh sb="26" eb="28">
      <t>シャカイ</t>
    </rPh>
    <rPh sb="28" eb="31">
      <t>ホケンリョウ</t>
    </rPh>
    <phoneticPr fontId="15"/>
  </si>
  <si>
    <t xml:space="preserve">      専任者の職員基本給、職員諸手当、社会保険料の支出予定額</t>
    <rPh sb="10" eb="12">
      <t>ショクイン</t>
    </rPh>
    <rPh sb="12" eb="15">
      <t>キホンキュウ</t>
    </rPh>
    <rPh sb="18" eb="19">
      <t>ショ</t>
    </rPh>
    <rPh sb="22" eb="24">
      <t>シャカイ</t>
    </rPh>
    <rPh sb="24" eb="26">
      <t>ホケン</t>
    </rPh>
    <rPh sb="26" eb="27">
      <t>リョウ</t>
    </rPh>
    <phoneticPr fontId="15"/>
  </si>
  <si>
    <t xml:space="preserve">      兼任者の職員基本給、職員諸手当、社会保険料を日割計算し、その額に兼任者の医療活動従事日数</t>
    <rPh sb="10" eb="12">
      <t>ショクイン</t>
    </rPh>
    <rPh sb="12" eb="15">
      <t>キホンキュウ</t>
    </rPh>
    <rPh sb="18" eb="19">
      <t>ショ</t>
    </rPh>
    <rPh sb="22" eb="24">
      <t>シャカイ</t>
    </rPh>
    <rPh sb="24" eb="27">
      <t>ホケンリョウ</t>
    </rPh>
    <phoneticPr fontId="10"/>
  </si>
  <si>
    <t>備品費（単価５０万未満に限る。ただし、医療費及び伝送装置経費に計上したものを除く。）</t>
    <rPh sb="0" eb="2">
      <t>ビヒン</t>
    </rPh>
    <rPh sb="4" eb="6">
      <t>タンカ</t>
    </rPh>
    <rPh sb="8" eb="9">
      <t>マン</t>
    </rPh>
    <rPh sb="9" eb="11">
      <t>ミマン</t>
    </rPh>
    <rPh sb="12" eb="13">
      <t>カギ</t>
    </rPh>
    <rPh sb="19" eb="22">
      <t>イリョウヒ</t>
    </rPh>
    <rPh sb="22" eb="23">
      <t>オヨ</t>
    </rPh>
    <rPh sb="24" eb="26">
      <t>デンソウ</t>
    </rPh>
    <rPh sb="26" eb="28">
      <t>ソウチ</t>
    </rPh>
    <rPh sb="28" eb="30">
      <t>ケイヒ</t>
    </rPh>
    <rPh sb="31" eb="33">
      <t>ケイジョウ</t>
    </rPh>
    <rPh sb="38" eb="39">
      <t>ノゾ</t>
    </rPh>
    <phoneticPr fontId="10"/>
  </si>
  <si>
    <t>借料及び損料（伝送装置経費に計上したものを除く。）</t>
    <rPh sb="0" eb="2">
      <t>シャクリョウ</t>
    </rPh>
    <rPh sb="2" eb="3">
      <t>オヨ</t>
    </rPh>
    <rPh sb="4" eb="6">
      <t>ソンリョウ</t>
    </rPh>
    <rPh sb="7" eb="9">
      <t>デンソウ</t>
    </rPh>
    <rPh sb="9" eb="11">
      <t>ソウチ</t>
    </rPh>
    <rPh sb="11" eb="13">
      <t>ケイヒ</t>
    </rPh>
    <rPh sb="14" eb="16">
      <t>ケイジョウ</t>
    </rPh>
    <rPh sb="21" eb="22">
      <t>ノゾ</t>
    </rPh>
    <phoneticPr fontId="10"/>
  </si>
  <si>
    <t>雑役務費（伝送装置経費に計上したものを除く。）</t>
    <rPh sb="0" eb="1">
      <t>ザツ</t>
    </rPh>
    <rPh sb="1" eb="3">
      <t>エキム</t>
    </rPh>
    <rPh sb="3" eb="4">
      <t>ヒ</t>
    </rPh>
    <rPh sb="5" eb="7">
      <t>デンソウ</t>
    </rPh>
    <rPh sb="7" eb="9">
      <t>ソウチ</t>
    </rPh>
    <rPh sb="9" eb="11">
      <t>ケイヒ</t>
    </rPh>
    <rPh sb="12" eb="14">
      <t>ケイジョウ</t>
    </rPh>
    <rPh sb="19" eb="20">
      <t>ノゾ</t>
    </rPh>
    <phoneticPr fontId="15"/>
  </si>
  <si>
    <t>材料費（医薬品費、診療材料費）</t>
    <rPh sb="0" eb="3">
      <t>ザイリョウヒ</t>
    </rPh>
    <rPh sb="4" eb="7">
      <t>イヤクヒン</t>
    </rPh>
    <rPh sb="7" eb="8">
      <t>ヒ</t>
    </rPh>
    <rPh sb="9" eb="11">
      <t>シンリョウ</t>
    </rPh>
    <rPh sb="11" eb="14">
      <t>ザイリョウヒ</t>
    </rPh>
    <phoneticPr fontId="15"/>
  </si>
  <si>
    <t>雑役務費（医療機器修繕料）</t>
    <rPh sb="0" eb="1">
      <t>ザツ</t>
    </rPh>
    <rPh sb="1" eb="3">
      <t>エキム</t>
    </rPh>
    <rPh sb="3" eb="4">
      <t>ヒ</t>
    </rPh>
    <rPh sb="5" eb="7">
      <t>イリョウ</t>
    </rPh>
    <rPh sb="7" eb="9">
      <t>キキ</t>
    </rPh>
    <rPh sb="9" eb="11">
      <t>シュウゼン</t>
    </rPh>
    <rPh sb="11" eb="12">
      <t>リョウ</t>
    </rPh>
    <phoneticPr fontId="15"/>
  </si>
  <si>
    <t>報償費（へき地医療拠点病院診療支援システムに係る経費に限る。）</t>
    <rPh sb="0" eb="3">
      <t>ホウショウヒ</t>
    </rPh>
    <rPh sb="6" eb="7">
      <t>チ</t>
    </rPh>
    <rPh sb="7" eb="9">
      <t>イリョウ</t>
    </rPh>
    <rPh sb="9" eb="11">
      <t>キョテン</t>
    </rPh>
    <rPh sb="11" eb="13">
      <t>ビョウイン</t>
    </rPh>
    <rPh sb="13" eb="15">
      <t>シンリョウ</t>
    </rPh>
    <rPh sb="15" eb="17">
      <t>シエン</t>
    </rPh>
    <rPh sb="22" eb="23">
      <t>カカ</t>
    </rPh>
    <rPh sb="24" eb="26">
      <t>ケイヒ</t>
    </rPh>
    <rPh sb="27" eb="28">
      <t>カギ</t>
    </rPh>
    <phoneticPr fontId="10"/>
  </si>
  <si>
    <t xml:space="preserve">      なお、兼任者の職員諸手当はへき地医療活動に関するものに限ること。</t>
    <rPh sb="15" eb="16">
      <t>ショ</t>
    </rPh>
    <phoneticPr fontId="15"/>
  </si>
  <si>
    <t>旅費（研究費に計上したものを除く。）</t>
    <rPh sb="0" eb="2">
      <t>リョヒ</t>
    </rPh>
    <rPh sb="3" eb="5">
      <t>ケンキュウ</t>
    </rPh>
    <rPh sb="5" eb="6">
      <t>ヒ</t>
    </rPh>
    <rPh sb="7" eb="9">
      <t>ケイジョウ</t>
    </rPh>
    <rPh sb="14" eb="15">
      <t>ノゾ</t>
    </rPh>
    <phoneticPr fontId="10"/>
  </si>
  <si>
    <t>材料費（医学研究用材料）</t>
    <rPh sb="0" eb="2">
      <t>ザイリョウ</t>
    </rPh>
    <rPh sb="2" eb="3">
      <t>ヒ</t>
    </rPh>
    <rPh sb="3" eb="4">
      <t>ショウヒ</t>
    </rPh>
    <rPh sb="4" eb="6">
      <t>イガク</t>
    </rPh>
    <rPh sb="6" eb="9">
      <t>ケンキュウヨウ</t>
    </rPh>
    <rPh sb="9" eb="11">
      <t>ザイリョウ</t>
    </rPh>
    <phoneticPr fontId="15"/>
  </si>
  <si>
    <t>　　として計上し、対象とする経費以外のときは、「その他」の経費に計上し、内訳は算出内訳欄に記入すること。</t>
    <rPh sb="39" eb="41">
      <t>サンシュツ</t>
    </rPh>
    <rPh sb="41" eb="43">
      <t>ウチワケ</t>
    </rPh>
    <phoneticPr fontId="10"/>
  </si>
  <si>
    <t>（２）「実施方法」は  "直接"  "委託"  等の区分に分けて記載すること。なお、巡回診療実施診療科も併せて記載すること。</t>
    <phoneticPr fontId="15"/>
  </si>
  <si>
    <t>雑役務費（修繕料等）</t>
    <rPh sb="5" eb="7">
      <t>シュウゼン</t>
    </rPh>
    <rPh sb="7" eb="8">
      <t>リョウ</t>
    </rPh>
    <rPh sb="8" eb="9">
      <t>トウ</t>
    </rPh>
    <phoneticPr fontId="15"/>
  </si>
  <si>
    <t>へき地患者輸送車（艇）、メディカルジェット（へき地患者輸送航空機）運行支援事業</t>
    <rPh sb="35" eb="37">
      <t>シエン</t>
    </rPh>
    <phoneticPr fontId="10"/>
  </si>
  <si>
    <t>患者輸送車（艇）、メディカルジェット（へき地患者輸送航空機）番号</t>
    <rPh sb="0" eb="2">
      <t>カンジャ</t>
    </rPh>
    <rPh sb="2" eb="5">
      <t>ユソウシャ</t>
    </rPh>
    <rPh sb="6" eb="7">
      <t>テイ</t>
    </rPh>
    <phoneticPr fontId="10"/>
  </si>
  <si>
    <t>・その他</t>
    <rPh sb="3" eb="4">
      <t>ホカ</t>
    </rPh>
    <phoneticPr fontId="15"/>
  </si>
  <si>
    <t>備品費（医学用図書雑誌、単価５０万未満の研究用備品に限る）</t>
    <rPh sb="0" eb="3">
      <t>ビヒンヒ</t>
    </rPh>
    <rPh sb="4" eb="7">
      <t>イガクヨウ</t>
    </rPh>
    <rPh sb="7" eb="9">
      <t>トショ</t>
    </rPh>
    <rPh sb="9" eb="11">
      <t>ザッシ</t>
    </rPh>
    <rPh sb="12" eb="14">
      <t>タンカ</t>
    </rPh>
    <rPh sb="16" eb="17">
      <t>マン</t>
    </rPh>
    <rPh sb="17" eb="19">
      <t>ミマン</t>
    </rPh>
    <rPh sb="20" eb="23">
      <t>ケンキュウヨウ</t>
    </rPh>
    <rPh sb="23" eb="25">
      <t>ビヒン</t>
    </rPh>
    <rPh sb="26" eb="27">
      <t>カギ</t>
    </rPh>
    <phoneticPr fontId="10"/>
  </si>
  <si>
    <t>委託費</t>
    <rPh sb="0" eb="2">
      <t>イタク</t>
    </rPh>
    <rPh sb="2" eb="3">
      <t>ヒ</t>
    </rPh>
    <phoneticPr fontId="13"/>
  </si>
  <si>
    <t>諸謝金</t>
    <rPh sb="0" eb="1">
      <t>ショ</t>
    </rPh>
    <rPh sb="1" eb="3">
      <t>シャキン</t>
    </rPh>
    <phoneticPr fontId="15"/>
  </si>
  <si>
    <t>材料費</t>
    <rPh sb="0" eb="3">
      <t>ザイリョウヒ</t>
    </rPh>
    <phoneticPr fontId="15"/>
  </si>
  <si>
    <t xml:space="preserve">１．（１）無医地区及び巡回診療実施計画                                                                                                                             </t>
    <phoneticPr fontId="15"/>
  </si>
  <si>
    <t>（６）「診療場所」欄はその地区における診療場所例えば「公民館の一室」、「小学校の医務室」、「役場の一室」等具体的な場所を記載すること。</t>
    <rPh sb="4" eb="6">
      <t>シンリョウ</t>
    </rPh>
    <rPh sb="6" eb="8">
      <t>バショ</t>
    </rPh>
    <phoneticPr fontId="10"/>
  </si>
  <si>
    <t>（７）「実施人員」欄は巡回診療実施人員を医師○人、看護師○人、運転手○人と具体的に記入すること。</t>
    <rPh sb="4" eb="6">
      <t>ジッシ</t>
    </rPh>
    <rPh sb="6" eb="8">
      <t>ジンイン</t>
    </rPh>
    <rPh sb="9" eb="10">
      <t>ラン</t>
    </rPh>
    <rPh sb="17" eb="19">
      <t>ジンイン</t>
    </rPh>
    <phoneticPr fontId="10"/>
  </si>
  <si>
    <t>（８）「備考」欄はその他積雪量、冬期交通途絶期間等参考となるべきことを記載すること。</t>
    <rPh sb="4" eb="6">
      <t>ビコウ</t>
    </rPh>
    <rPh sb="7" eb="8">
      <t>ラン</t>
    </rPh>
    <rPh sb="11" eb="12">
      <t>タ</t>
    </rPh>
    <phoneticPr fontId="10"/>
  </si>
  <si>
    <t>材料費</t>
    <rPh sb="0" eb="3">
      <t>ザイリョウヒ</t>
    </rPh>
    <phoneticPr fontId="15"/>
  </si>
  <si>
    <t>　　　　６．「備考」欄は、積雪量、冬期交通途絶期間等参考となるべきことを記入すること。</t>
    <rPh sb="7" eb="9">
      <t>ビコウ</t>
    </rPh>
    <rPh sb="10" eb="11">
      <t>ラン</t>
    </rPh>
    <phoneticPr fontId="10"/>
  </si>
  <si>
    <t>（合計）</t>
    <rPh sb="1" eb="3">
      <t>ゴウケイ</t>
    </rPh>
    <phoneticPr fontId="15"/>
  </si>
  <si>
    <t>診療日数130～259日</t>
    <phoneticPr fontId="15"/>
  </si>
  <si>
    <t>診療日数260日以上</t>
    <phoneticPr fontId="15"/>
  </si>
  <si>
    <t>　　　25,000円×訪問看護日数</t>
    <phoneticPr fontId="15"/>
  </si>
  <si>
    <t>　　37,290円×稼動月数</t>
    <phoneticPr fontId="15"/>
  </si>
  <si>
    <t>　　ただし、導入初年度にあっては45,450円を加算する。</t>
    <phoneticPr fontId="15"/>
  </si>
  <si>
    <t>　　297,430円×稼動月数</t>
    <phoneticPr fontId="15"/>
  </si>
  <si>
    <t>診療日数1～129日</t>
    <phoneticPr fontId="15"/>
  </si>
  <si>
    <t>巡回診療実施回数</t>
    <rPh sb="0" eb="2">
      <t>ジュンカイ</t>
    </rPh>
    <rPh sb="2" eb="4">
      <t>シンリョウ</t>
    </rPh>
    <rPh sb="4" eb="6">
      <t>ジッシ</t>
    </rPh>
    <rPh sb="6" eb="8">
      <t>カイスウ</t>
    </rPh>
    <phoneticPr fontId="15"/>
  </si>
  <si>
    <t>事業月数</t>
    <rPh sb="0" eb="2">
      <t>ジギョウ</t>
    </rPh>
    <rPh sb="2" eb="4">
      <t>ゲッスウ</t>
    </rPh>
    <phoneticPr fontId="15"/>
  </si>
  <si>
    <t xml:space="preserve">自　　年　月　日
至　　年　月　日
</t>
    <rPh sb="0" eb="1">
      <t>ジ</t>
    </rPh>
    <rPh sb="3" eb="4">
      <t>ネン</t>
    </rPh>
    <rPh sb="5" eb="6">
      <t>ガツ</t>
    </rPh>
    <rPh sb="7" eb="8">
      <t>ニチ</t>
    </rPh>
    <rPh sb="9" eb="10">
      <t>イタ</t>
    </rPh>
    <rPh sb="12" eb="13">
      <t>ネン</t>
    </rPh>
    <rPh sb="14" eb="15">
      <t>ガツ</t>
    </rPh>
    <rPh sb="16" eb="17">
      <t>ニチ</t>
    </rPh>
    <phoneticPr fontId="10"/>
  </si>
  <si>
    <t>　年　月　日</t>
    <rPh sb="1" eb="2">
      <t>ネン</t>
    </rPh>
    <rPh sb="3" eb="4">
      <t>ガツ</t>
    </rPh>
    <rPh sb="5" eb="6">
      <t>ニチ</t>
    </rPh>
    <phoneticPr fontId="10"/>
  </si>
  <si>
    <t>○○年△△月</t>
    <phoneticPr fontId="10"/>
  </si>
  <si>
    <t>　　　　～○○年××月</t>
    <phoneticPr fontId="10"/>
  </si>
  <si>
    <t>１回あたり、</t>
    <rPh sb="1" eb="2">
      <t>カイ</t>
    </rPh>
    <phoneticPr fontId="15"/>
  </si>
  <si>
    <t>×</t>
    <phoneticPr fontId="15"/>
  </si>
  <si>
    <t>/</t>
    <phoneticPr fontId="15"/>
  </si>
  <si>
    <t>＝</t>
    <phoneticPr fontId="15"/>
  </si>
  <si>
    <t>別紙3－1</t>
    <phoneticPr fontId="15"/>
  </si>
  <si>
    <t>別紙3－2</t>
    <rPh sb="0" eb="2">
      <t>ベッシ</t>
    </rPh>
    <phoneticPr fontId="15"/>
  </si>
  <si>
    <t>別紙3－3</t>
    <rPh sb="0" eb="2">
      <t>ベッシ</t>
    </rPh>
    <phoneticPr fontId="15"/>
  </si>
  <si>
    <t>別紙4－1</t>
    <phoneticPr fontId="15"/>
  </si>
  <si>
    <t>別紙4－2</t>
    <rPh sb="0" eb="2">
      <t>ベッシ</t>
    </rPh>
    <phoneticPr fontId="15"/>
  </si>
  <si>
    <t>別紙4－3</t>
    <rPh sb="0" eb="2">
      <t>ベッシ</t>
    </rPh>
    <phoneticPr fontId="15"/>
  </si>
  <si>
    <t>別紙5－1</t>
    <phoneticPr fontId="15"/>
  </si>
  <si>
    <t>別紙5-2</t>
    <rPh sb="0" eb="2">
      <t>ベッシ</t>
    </rPh>
    <phoneticPr fontId="15"/>
  </si>
  <si>
    <t>別紙6-1</t>
    <phoneticPr fontId="10"/>
  </si>
  <si>
    <t>別紙6-2</t>
    <rPh sb="0" eb="2">
      <t>ベッシ</t>
    </rPh>
    <phoneticPr fontId="15"/>
  </si>
  <si>
    <t>別紙9-1</t>
    <phoneticPr fontId="10"/>
  </si>
  <si>
    <t>別紙9-2</t>
    <rPh sb="0" eb="2">
      <t>ベッシ</t>
    </rPh>
    <phoneticPr fontId="15"/>
  </si>
  <si>
    <t>別紙10-1</t>
    <phoneticPr fontId="15"/>
  </si>
  <si>
    <t>別紙10-2</t>
    <rPh sb="0" eb="2">
      <t>ベッシ</t>
    </rPh>
    <phoneticPr fontId="15"/>
  </si>
  <si>
    <t>別紙36-3</t>
    <rPh sb="0" eb="2">
      <t>ベッシ</t>
    </rPh>
    <phoneticPr fontId="15"/>
  </si>
  <si>
    <t>10,042千円</t>
    <rPh sb="6" eb="8">
      <t>センエン</t>
    </rPh>
    <phoneticPr fontId="15"/>
  </si>
  <si>
    <t>　　　6,200,000円＋(71,000円×実診療日数)</t>
    <phoneticPr fontId="15"/>
  </si>
  <si>
    <t>　　　6,200,000円＋(77,000円×実診療日数)</t>
    <phoneticPr fontId="15"/>
  </si>
  <si>
    <t>　　　6,200,000円＋(87,000円×実診療日数)</t>
    <phoneticPr fontId="15"/>
  </si>
  <si>
    <t>備品費（単価５０万未満に限る。ただし、医療費及び情報通信機器等経費に計上したものを除く。）</t>
    <rPh sb="0" eb="3">
      <t>ビヒンヒ</t>
    </rPh>
    <rPh sb="4" eb="6">
      <t>タンカ</t>
    </rPh>
    <rPh sb="8" eb="9">
      <t>マン</t>
    </rPh>
    <rPh sb="9" eb="11">
      <t>ミマン</t>
    </rPh>
    <rPh sb="12" eb="13">
      <t>カギ</t>
    </rPh>
    <rPh sb="19" eb="21">
      <t>イリョウ</t>
    </rPh>
    <rPh sb="21" eb="22">
      <t>ヒ</t>
    </rPh>
    <rPh sb="22" eb="23">
      <t>オヨ</t>
    </rPh>
    <rPh sb="31" eb="33">
      <t>ケイヒ</t>
    </rPh>
    <rPh sb="34" eb="36">
      <t>ケイジョウ</t>
    </rPh>
    <rPh sb="41" eb="42">
      <t>ノゾ</t>
    </rPh>
    <phoneticPr fontId="15"/>
  </si>
  <si>
    <t>消耗品費（情報通信機器等経費に計上したものを除く。）</t>
    <rPh sb="0" eb="3">
      <t>ショウモウヒン</t>
    </rPh>
    <rPh sb="3" eb="4">
      <t>ヒ</t>
    </rPh>
    <rPh sb="12" eb="14">
      <t>ケイヒ</t>
    </rPh>
    <rPh sb="15" eb="17">
      <t>ケイジョウ</t>
    </rPh>
    <rPh sb="22" eb="23">
      <t>ノゾ</t>
    </rPh>
    <phoneticPr fontId="15"/>
  </si>
  <si>
    <t>借料及び損料（情報通信機器等経費に計上したものを除く。）</t>
    <rPh sb="0" eb="2">
      <t>シャクリョウ</t>
    </rPh>
    <rPh sb="2" eb="3">
      <t>オヨ</t>
    </rPh>
    <rPh sb="4" eb="6">
      <t>ソンリョウ</t>
    </rPh>
    <rPh sb="14" eb="16">
      <t>ケイヒ</t>
    </rPh>
    <rPh sb="17" eb="19">
      <t>ケイジョウ</t>
    </rPh>
    <rPh sb="24" eb="25">
      <t>ノゾ</t>
    </rPh>
    <phoneticPr fontId="10"/>
  </si>
  <si>
    <t>雑役務費（情報通信機器等経費に計上したものを除く。）</t>
    <rPh sb="0" eb="1">
      <t>ザツ</t>
    </rPh>
    <rPh sb="1" eb="3">
      <t>エキム</t>
    </rPh>
    <rPh sb="3" eb="4">
      <t>ヒ</t>
    </rPh>
    <rPh sb="12" eb="14">
      <t>ケイヒ</t>
    </rPh>
    <rPh sb="15" eb="17">
      <t>ケイジョウ</t>
    </rPh>
    <rPh sb="22" eb="23">
      <t>ノゾ</t>
    </rPh>
    <phoneticPr fontId="10"/>
  </si>
  <si>
    <t>（情報通信機器等経費）</t>
    <rPh sb="8" eb="10">
      <t>ケイヒ</t>
    </rPh>
    <phoneticPr fontId="10"/>
  </si>
  <si>
    <t>情報通信機器等経費</t>
    <rPh sb="0" eb="9">
      <t>ジョウホウツウシンキキトウケイヒ</t>
    </rPh>
    <phoneticPr fontId="15"/>
  </si>
  <si>
    <t>(２）情報通信機器等</t>
    <rPh sb="3" eb="5">
      <t>ジョウホウ</t>
    </rPh>
    <rPh sb="5" eb="7">
      <t>ツウシン</t>
    </rPh>
    <rPh sb="7" eb="9">
      <t>キキ</t>
    </rPh>
    <rPh sb="9" eb="10">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</si>
</sst>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日&quot;\)"/>
    <numFmt numFmtId="178" formatCode="\(General\)"/>
    <numFmt numFmtId="179" formatCode="#,##0&quot;円&quot;;&quot;△ &quot;#,##0&quot;&quot;&quot;円&quot;"/>
    <numFmt numFmtId="180" formatCode="#,##0_ &quot;床&quot;"/>
    <numFmt numFmtId="181" formatCode="#,##0_ &quot;日&quot;"/>
    <numFmt numFmtId="182" formatCode="#,##0&quot;人日&quot;"/>
    <numFmt numFmtId="183" formatCode="#,##0_);\(#,##0\)"/>
    <numFmt numFmtId="184" formatCode="\(0&quot;&quot;\)"/>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9"/>
      <color indexed="81"/>
      <name val="ＭＳ Ｐゴシック"/>
      <family val="3"/>
      <charset val="128"/>
    </font>
    <font>
      <b/>
      <sz val="12"/>
      <color theme="1"/>
      <name val="ＭＳ Ｐゴシック"/>
      <family val="3"/>
      <charset val="128"/>
      <scheme val="minor"/>
    </font>
    <font>
      <sz val="11"/>
      <name val="平成ゴシック"/>
      <family val="3"/>
      <charset val="128"/>
    </font>
    <font>
      <sz val="11"/>
      <name val="ＭＳ ゴシック"/>
      <family val="3"/>
      <charset val="128"/>
    </font>
    <font>
      <sz val="12"/>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Ｐゴシック"/>
      <family val="3"/>
      <charset val="128"/>
      <scheme val="minor"/>
    </font>
    <font>
      <sz val="14"/>
      <name val="ＭＳ 明朝"/>
      <family val="1"/>
      <charset val="128"/>
    </font>
    <font>
      <sz val="11"/>
      <color rgb="FF000000"/>
      <name val="ＭＳ ゴシック"/>
      <family val="3"/>
      <charset val="128"/>
    </font>
  </fonts>
  <fills count="35">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98">
    <xf numFmtId="0" fontId="0" fillId="0" borderId="0">
      <alignment vertical="center"/>
    </xf>
    <xf numFmtId="0" fontId="11" fillId="0" borderId="0">
      <alignment vertical="center"/>
    </xf>
    <xf numFmtId="0" fontId="12" fillId="0" borderId="0">
      <alignment vertical="center"/>
    </xf>
    <xf numFmtId="0" fontId="8" fillId="0" borderId="0">
      <alignment vertical="center"/>
    </xf>
    <xf numFmtId="0" fontId="21" fillId="0" borderId="0"/>
    <xf numFmtId="38" fontId="11" fillId="0" borderId="0" applyFont="0" applyFill="0" applyBorder="0" applyAlignment="0" applyProtection="0">
      <alignment vertical="center"/>
    </xf>
    <xf numFmtId="0" fontId="12" fillId="0" borderId="0">
      <alignment vertical="center"/>
    </xf>
    <xf numFmtId="0" fontId="11" fillId="0" borderId="0">
      <alignment vertical="center"/>
    </xf>
    <xf numFmtId="0" fontId="11" fillId="0" borderId="0">
      <alignment vertical="center"/>
    </xf>
    <xf numFmtId="0" fontId="21" fillId="0" borderId="0"/>
    <xf numFmtId="0" fontId="24"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21" applyNumberFormat="0" applyAlignment="0" applyProtection="0">
      <alignment vertical="center"/>
    </xf>
    <xf numFmtId="0" fontId="28" fillId="27" borderId="0" applyNumberFormat="0" applyBorder="0" applyAlignment="0" applyProtection="0">
      <alignment vertical="center"/>
    </xf>
    <xf numFmtId="9" fontId="11" fillId="0" borderId="0" applyFont="0" applyFill="0" applyBorder="0" applyAlignment="0" applyProtection="0">
      <alignment vertical="center"/>
    </xf>
    <xf numFmtId="0" fontId="24" fillId="28" borderId="22" applyNumberFormat="0" applyAlignment="0" applyProtection="0">
      <alignment vertical="center"/>
    </xf>
    <xf numFmtId="0" fontId="29" fillId="0" borderId="20" applyNumberFormat="0" applyFill="0" applyAlignment="0" applyProtection="0">
      <alignment vertical="center"/>
    </xf>
    <xf numFmtId="0" fontId="30" fillId="29" borderId="0" applyNumberFormat="0" applyBorder="0" applyAlignment="0" applyProtection="0">
      <alignment vertical="center"/>
    </xf>
    <xf numFmtId="0" fontId="31" fillId="30" borderId="18" applyNumberFormat="0" applyAlignment="0" applyProtection="0">
      <alignment vertical="center"/>
    </xf>
    <xf numFmtId="0" fontId="32" fillId="0" borderId="0" applyNumberFormat="0" applyFill="0" applyBorder="0" applyAlignment="0" applyProtection="0">
      <alignment vertical="center"/>
    </xf>
    <xf numFmtId="38" fontId="24" fillId="0" borderId="0" applyFill="0" applyBorder="0" applyAlignment="0" applyProtection="0">
      <alignment vertical="center"/>
    </xf>
    <xf numFmtId="38" fontId="22" fillId="0" borderId="0" applyFont="0" applyFill="0" applyBorder="0" applyAlignment="0" applyProtection="0"/>
    <xf numFmtId="38" fontId="33" fillId="0" borderId="0" applyFont="0" applyFill="0" applyBorder="0" applyAlignment="0" applyProtection="0"/>
    <xf numFmtId="38" fontId="34" fillId="0" borderId="0" applyFont="0" applyFill="0" applyBorder="0" applyAlignment="0" applyProtection="0"/>
    <xf numFmtId="38" fontId="12" fillId="0" borderId="0" applyFont="0" applyFill="0" applyBorder="0" applyAlignment="0" applyProtection="0">
      <alignment vertical="center"/>
    </xf>
    <xf numFmtId="0" fontId="35" fillId="0" borderId="16" applyNumberFormat="0" applyFill="0" applyAlignment="0" applyProtection="0">
      <alignment vertical="center"/>
    </xf>
    <xf numFmtId="0" fontId="36" fillId="0" borderId="24"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30" borderId="19" applyNumberFormat="0" applyAlignment="0" applyProtection="0">
      <alignment vertical="center"/>
    </xf>
    <xf numFmtId="0" fontId="40" fillId="0" borderId="0" applyNumberFormat="0" applyFill="0" applyBorder="0" applyAlignment="0" applyProtection="0">
      <alignment vertical="center"/>
    </xf>
    <xf numFmtId="0" fontId="41" fillId="31" borderId="18" applyNumberFormat="0" applyAlignment="0" applyProtection="0">
      <alignment vertical="center"/>
    </xf>
    <xf numFmtId="0" fontId="24" fillId="0" borderId="0"/>
    <xf numFmtId="0" fontId="24" fillId="0" borderId="0">
      <alignment vertical="center"/>
    </xf>
    <xf numFmtId="0" fontId="12" fillId="0" borderId="0">
      <alignment vertical="center"/>
    </xf>
    <xf numFmtId="0" fontId="42" fillId="32" borderId="0" applyNumberFormat="0" applyBorder="0" applyAlignment="0" applyProtection="0">
      <alignment vertical="center"/>
    </xf>
    <xf numFmtId="0" fontId="11" fillId="0" borderId="0"/>
    <xf numFmtId="38" fontId="11" fillId="0" borderId="0" applyFont="0" applyFill="0" applyBorder="0" applyAlignment="0" applyProtection="0"/>
    <xf numFmtId="0" fontId="11" fillId="0" borderId="0"/>
    <xf numFmtId="0" fontId="22" fillId="0" borderId="0"/>
    <xf numFmtId="0" fontId="33" fillId="0" borderId="0"/>
    <xf numFmtId="0" fontId="34" fillId="0" borderId="0"/>
    <xf numFmtId="0" fontId="43" fillId="0" borderId="0"/>
    <xf numFmtId="0" fontId="44" fillId="0" borderId="0"/>
    <xf numFmtId="0" fontId="11" fillId="0" borderId="0">
      <alignment vertical="center"/>
    </xf>
    <xf numFmtId="0" fontId="11" fillId="0" borderId="0">
      <alignment vertical="center"/>
    </xf>
    <xf numFmtId="38" fontId="12"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44" fillId="0" borderId="0"/>
    <xf numFmtId="1" fontId="46" fillId="0" borderId="0"/>
    <xf numFmtId="0" fontId="47" fillId="0" borderId="0"/>
    <xf numFmtId="0" fontId="7" fillId="0" borderId="0">
      <alignment vertical="center"/>
    </xf>
    <xf numFmtId="0" fontId="12" fillId="0" borderId="0">
      <alignment vertical="center"/>
    </xf>
    <xf numFmtId="0" fontId="12"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1" fillId="0" borderId="0"/>
    <xf numFmtId="0" fontId="2" fillId="0" borderId="0">
      <alignment vertical="center"/>
    </xf>
    <xf numFmtId="0" fontId="2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22">
    <xf numFmtId="0" fontId="0" fillId="0" borderId="0" xfId="0">
      <alignment vertical="center"/>
    </xf>
    <xf numFmtId="0" fontId="0" fillId="0" borderId="0" xfId="0" applyAlignment="1">
      <alignment horizontal="right" vertical="center"/>
    </xf>
    <xf numFmtId="0" fontId="14"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0" fontId="0" fillId="0" borderId="2" xfId="0" applyBorder="1">
      <alignment vertical="center"/>
    </xf>
    <xf numFmtId="0" fontId="0" fillId="0" borderId="4" xfId="0" applyBorder="1">
      <alignment vertical="center"/>
    </xf>
    <xf numFmtId="0" fontId="20" fillId="0" borderId="0" xfId="0" applyFont="1" applyAlignment="1">
      <alignment horizontal="centerContinuous" vertical="center"/>
    </xf>
    <xf numFmtId="3" fontId="0" fillId="0" borderId="2" xfId="0" applyNumberFormat="1" applyBorder="1" applyAlignment="1">
      <alignment horizontal="right" vertical="center"/>
    </xf>
    <xf numFmtId="0" fontId="0" fillId="0" borderId="2" xfId="0" applyBorder="1" applyAlignment="1">
      <alignment horizontal="center" vertical="center"/>
    </xf>
    <xf numFmtId="3" fontId="0" fillId="0" borderId="4" xfId="0" applyNumberFormat="1" applyBorder="1" applyAlignment="1">
      <alignment horizontal="right" vertical="center"/>
    </xf>
    <xf numFmtId="0" fontId="0" fillId="0" borderId="9" xfId="0" applyBorder="1" applyAlignment="1">
      <alignment horizontal="left" vertical="center" shrinkToFit="1"/>
    </xf>
    <xf numFmtId="0" fontId="0" fillId="0" borderId="1" xfId="0" applyBorder="1">
      <alignment vertical="center"/>
    </xf>
    <xf numFmtId="0" fontId="0" fillId="0" borderId="0" xfId="0" applyBorder="1">
      <alignment vertical="center"/>
    </xf>
    <xf numFmtId="0" fontId="16" fillId="0" borderId="2" xfId="0" applyFont="1" applyBorder="1">
      <alignment vertical="center"/>
    </xf>
    <xf numFmtId="3" fontId="16" fillId="0" borderId="2" xfId="0" applyNumberFormat="1" applyFont="1" applyBorder="1" applyAlignment="1">
      <alignment horizontal="right" vertical="center"/>
    </xf>
    <xf numFmtId="0" fontId="16" fillId="0" borderId="2" xfId="0" applyFont="1" applyBorder="1" applyAlignment="1">
      <alignment horizontal="center" vertical="center"/>
    </xf>
    <xf numFmtId="0" fontId="16" fillId="0" borderId="4" xfId="0" applyFont="1" applyBorder="1">
      <alignment vertical="center"/>
    </xf>
    <xf numFmtId="3" fontId="16" fillId="0" borderId="4" xfId="0" applyNumberFormat="1" applyFont="1" applyBorder="1" applyAlignment="1">
      <alignment horizontal="right" vertical="center"/>
    </xf>
    <xf numFmtId="0" fontId="16" fillId="0" borderId="9" xfId="0" applyFont="1" applyBorder="1" applyAlignment="1">
      <alignment horizontal="left" vertical="center" shrinkToFit="1"/>
    </xf>
    <xf numFmtId="0" fontId="16" fillId="0" borderId="9" xfId="0" applyFont="1" applyBorder="1" applyAlignment="1">
      <alignment horizontal="left" vertical="center"/>
    </xf>
    <xf numFmtId="0" fontId="16" fillId="0" borderId="1" xfId="0" applyFont="1" applyBorder="1">
      <alignment vertical="center"/>
    </xf>
    <xf numFmtId="3" fontId="16" fillId="0" borderId="1" xfId="0" applyNumberFormat="1" applyFont="1" applyBorder="1" applyAlignment="1">
      <alignment horizontal="right" vertical="center"/>
    </xf>
    <xf numFmtId="0" fontId="16" fillId="0" borderId="10" xfId="0" applyFont="1" applyBorder="1" applyAlignment="1">
      <alignment horizontal="center" vertical="center"/>
    </xf>
    <xf numFmtId="0" fontId="16" fillId="0" borderId="0" xfId="0" applyFont="1" applyBorder="1">
      <alignment vertical="center"/>
    </xf>
    <xf numFmtId="3" fontId="0" fillId="0" borderId="1" xfId="0" applyNumberFormat="1" applyBorder="1" applyAlignment="1">
      <alignment horizontal="right" vertical="center"/>
    </xf>
    <xf numFmtId="0" fontId="0" fillId="0" borderId="3"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0" fillId="0" borderId="3" xfId="0" applyBorder="1">
      <alignment vertical="center"/>
    </xf>
    <xf numFmtId="0" fontId="0" fillId="0" borderId="10" xfId="0" applyBorder="1">
      <alignment vertical="center"/>
    </xf>
    <xf numFmtId="0" fontId="0" fillId="0" borderId="3" xfId="0" applyBorder="1" applyAlignment="1">
      <alignment horizontal="right" vertical="top"/>
    </xf>
    <xf numFmtId="0" fontId="0" fillId="0" borderId="10" xfId="0" applyBorder="1" applyAlignment="1">
      <alignment horizontal="righ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horizontal="right" vertical="center"/>
    </xf>
    <xf numFmtId="3" fontId="0" fillId="0" borderId="0" xfId="0" applyNumberFormat="1" applyBorder="1" applyAlignment="1">
      <alignment horizontal="right" vertical="center"/>
    </xf>
    <xf numFmtId="0" fontId="0" fillId="0" borderId="0" xfId="0" applyBorder="1" applyAlignment="1">
      <alignment horizontal="center" vertical="center"/>
    </xf>
    <xf numFmtId="0" fontId="0" fillId="0" borderId="5" xfId="0" applyBorder="1" applyAlignment="1">
      <alignment horizontal="center" vertical="center"/>
    </xf>
    <xf numFmtId="3"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center"/>
    </xf>
    <xf numFmtId="3" fontId="0" fillId="0" borderId="11" xfId="0" applyNumberFormat="1" applyBorder="1" applyAlignment="1">
      <alignment horizontal="right" vertical="center"/>
    </xf>
    <xf numFmtId="0" fontId="20" fillId="0" borderId="0" xfId="0" applyFont="1" applyAlignment="1">
      <alignment vertical="center"/>
    </xf>
    <xf numFmtId="3" fontId="16" fillId="0" borderId="0" xfId="0" applyNumberFormat="1" applyFont="1" applyBorder="1" applyAlignment="1">
      <alignment horizontal="right"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3" fontId="16" fillId="0" borderId="11"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left" vertical="center"/>
    </xf>
    <xf numFmtId="3" fontId="16" fillId="0" borderId="1" xfId="0" applyNumberFormat="1" applyFont="1" applyBorder="1" applyAlignment="1">
      <alignment vertical="center"/>
    </xf>
    <xf numFmtId="0" fontId="16" fillId="0" borderId="11" xfId="0" applyFont="1" applyBorder="1">
      <alignment vertical="center"/>
    </xf>
    <xf numFmtId="3" fontId="16" fillId="0" borderId="11" xfId="0" applyNumberFormat="1"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left" vertical="center" shrinkToFit="1"/>
    </xf>
    <xf numFmtId="0" fontId="16" fillId="0" borderId="4" xfId="0" applyFont="1" applyBorder="1" applyAlignment="1">
      <alignment vertical="center"/>
    </xf>
    <xf numFmtId="0" fontId="0" fillId="0" borderId="5" xfId="0" applyBorder="1" applyAlignment="1">
      <alignment vertical="center"/>
    </xf>
    <xf numFmtId="0" fontId="0" fillId="0" borderId="1" xfId="0" applyFont="1" applyBorder="1">
      <alignment vertical="center"/>
    </xf>
    <xf numFmtId="3" fontId="0" fillId="0" borderId="1" xfId="0" applyNumberFormat="1" applyFont="1" applyBorder="1" applyAlignment="1">
      <alignment horizontal="right" vertical="center"/>
    </xf>
    <xf numFmtId="0" fontId="0" fillId="0" borderId="0" xfId="0" applyFont="1">
      <alignment vertical="center"/>
    </xf>
    <xf numFmtId="0" fontId="16" fillId="0" borderId="1" xfId="0" applyFont="1" applyBorder="1" applyAlignment="1">
      <alignment horizontal="center" vertical="center" wrapText="1"/>
    </xf>
    <xf numFmtId="0" fontId="16" fillId="0" borderId="11" xfId="0" applyFont="1" applyBorder="1" applyAlignment="1">
      <alignment horizontal="right" vertical="center"/>
    </xf>
    <xf numFmtId="0" fontId="16" fillId="0" borderId="11"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vertical="center"/>
    </xf>
    <xf numFmtId="0" fontId="16" fillId="0" borderId="1" xfId="0" applyFont="1" applyBorder="1" applyAlignment="1">
      <alignment horizontal="center" vertical="center"/>
    </xf>
    <xf numFmtId="0" fontId="16" fillId="0" borderId="5" xfId="0" applyFont="1" applyBorder="1" applyAlignment="1">
      <alignment horizontal="center" vertical="center" wrapText="1"/>
    </xf>
    <xf numFmtId="0" fontId="14" fillId="0" borderId="0" xfId="0" applyFont="1" applyAlignment="1">
      <alignment horizontal="centerContinuous" vertical="center"/>
    </xf>
    <xf numFmtId="0" fontId="14" fillId="0" borderId="0" xfId="0" applyFont="1" applyAlignment="1">
      <alignment vertical="center"/>
    </xf>
    <xf numFmtId="0" fontId="18" fillId="0" borderId="0" xfId="0" applyFont="1" applyAlignment="1">
      <alignment horizontal="centerContinuous" vertical="center"/>
    </xf>
    <xf numFmtId="0" fontId="16" fillId="0" borderId="0" xfId="0" applyFont="1" applyBorder="1" applyAlignment="1">
      <alignment horizontal="right" vertical="center"/>
    </xf>
    <xf numFmtId="0" fontId="18" fillId="0" borderId="0" xfId="0" applyFont="1" applyAlignment="1">
      <alignment vertical="center"/>
    </xf>
    <xf numFmtId="0" fontId="0" fillId="0" borderId="0" xfId="0" applyFont="1" applyAlignment="1">
      <alignment vertical="center"/>
    </xf>
    <xf numFmtId="0" fontId="0" fillId="0" borderId="15" xfId="0" applyBorder="1" applyAlignment="1">
      <alignment horizontal="centerContinuous" vertical="center"/>
    </xf>
    <xf numFmtId="3" fontId="0" fillId="0" borderId="4" xfId="0" applyNumberFormat="1" applyBorder="1" applyAlignment="1">
      <alignment horizontal="right" vertical="center"/>
    </xf>
    <xf numFmtId="0" fontId="0" fillId="0" borderId="9" xfId="0" applyBorder="1" applyAlignment="1">
      <alignment horizontal="center" vertical="center"/>
    </xf>
    <xf numFmtId="0" fontId="0" fillId="0" borderId="8" xfId="0" applyBorder="1" applyAlignment="1">
      <alignment horizontal="center" vertical="center"/>
    </xf>
    <xf numFmtId="3" fontId="16" fillId="0" borderId="4" xfId="0" applyNumberFormat="1" applyFont="1" applyBorder="1" applyAlignment="1">
      <alignment horizontal="right" vertical="center"/>
    </xf>
    <xf numFmtId="0" fontId="0" fillId="0" borderId="10" xfId="0" applyBorder="1" applyAlignment="1">
      <alignment horizontal="center" vertical="center"/>
    </xf>
    <xf numFmtId="0" fontId="0" fillId="0" borderId="1" xfId="0" applyBorder="1" applyAlignment="1">
      <alignment horizontal="center" vertical="center"/>
    </xf>
    <xf numFmtId="0" fontId="16" fillId="0" borderId="11" xfId="0" applyFont="1" applyBorder="1" applyAlignment="1">
      <alignment vertical="center"/>
    </xf>
    <xf numFmtId="0" fontId="16" fillId="0" borderId="10" xfId="0" applyFont="1" applyBorder="1" applyAlignment="1">
      <alignment horizontal="center" vertical="center"/>
    </xf>
    <xf numFmtId="0" fontId="0" fillId="0" borderId="0" xfId="0" applyBorder="1" applyAlignment="1">
      <alignment horizontal="right" vertical="center"/>
    </xf>
    <xf numFmtId="3" fontId="0" fillId="0" borderId="1" xfId="0" applyNumberFormat="1" applyBorder="1" applyAlignment="1">
      <alignment horizontal="center" vertical="center"/>
    </xf>
    <xf numFmtId="0" fontId="0" fillId="0" borderId="0" xfId="0" applyAlignment="1">
      <alignment horizontal="right"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0" fillId="33" borderId="6" xfId="0" applyFill="1" applyBorder="1">
      <alignment vertical="center"/>
    </xf>
    <xf numFmtId="0" fontId="0" fillId="33" borderId="9" xfId="0" applyFill="1" applyBorder="1">
      <alignment vertical="center"/>
    </xf>
    <xf numFmtId="0" fontId="0" fillId="33" borderId="4" xfId="0" applyFill="1" applyBorder="1">
      <alignment vertical="center"/>
    </xf>
    <xf numFmtId="0" fontId="0" fillId="33" borderId="12" xfId="0" applyFill="1" applyBorder="1">
      <alignment vertical="center"/>
    </xf>
    <xf numFmtId="0" fontId="0" fillId="33" borderId="5" xfId="0" applyFill="1" applyBorder="1">
      <alignment vertical="center"/>
    </xf>
    <xf numFmtId="0" fontId="0" fillId="33" borderId="2" xfId="0" applyFill="1" applyBorder="1">
      <alignment vertical="center"/>
    </xf>
    <xf numFmtId="0" fontId="0" fillId="33" borderId="7" xfId="0" applyFill="1" applyBorder="1">
      <alignment vertical="center"/>
    </xf>
    <xf numFmtId="0" fontId="0" fillId="33" borderId="0" xfId="0" applyFill="1" applyBorder="1">
      <alignment vertical="center"/>
    </xf>
    <xf numFmtId="3" fontId="16" fillId="0" borderId="10" xfId="0" applyNumberFormat="1" applyFont="1" applyBorder="1" applyAlignment="1">
      <alignment vertical="center"/>
    </xf>
    <xf numFmtId="0" fontId="0" fillId="33" borderId="0" xfId="0" applyFill="1">
      <alignment vertical="center"/>
    </xf>
    <xf numFmtId="0" fontId="0" fillId="33" borderId="9" xfId="0" applyFill="1" applyBorder="1" applyAlignment="1">
      <alignment horizontal="left" vertical="center" shrinkToFit="1"/>
    </xf>
    <xf numFmtId="3" fontId="0" fillId="33" borderId="4" xfId="0" applyNumberFormat="1" applyFill="1" applyBorder="1" applyAlignment="1">
      <alignment horizontal="right" vertical="center"/>
    </xf>
    <xf numFmtId="0" fontId="0" fillId="33" borderId="9" xfId="0" applyFill="1" applyBorder="1" applyAlignment="1">
      <alignment horizontal="left" vertical="center"/>
    </xf>
    <xf numFmtId="0" fontId="0" fillId="33" borderId="4" xfId="0" applyFill="1" applyBorder="1" applyAlignment="1">
      <alignment horizontal="left" vertical="center" shrinkToFit="1"/>
    </xf>
    <xf numFmtId="3" fontId="0" fillId="33" borderId="2" xfId="0" applyNumberFormat="1" applyFill="1" applyBorder="1" applyAlignment="1">
      <alignment horizontal="right" vertical="center"/>
    </xf>
    <xf numFmtId="0" fontId="16" fillId="33" borderId="9" xfId="0" applyFont="1" applyFill="1" applyBorder="1" applyAlignment="1">
      <alignment horizontal="left" vertical="center"/>
    </xf>
    <xf numFmtId="3" fontId="16" fillId="33" borderId="4" xfId="0" applyNumberFormat="1" applyFont="1" applyFill="1" applyBorder="1" applyAlignment="1">
      <alignment horizontal="right" vertical="center"/>
    </xf>
    <xf numFmtId="0" fontId="16" fillId="33" borderId="4" xfId="0" applyFont="1" applyFill="1" applyBorder="1">
      <alignment vertical="center"/>
    </xf>
    <xf numFmtId="0" fontId="16" fillId="33" borderId="4" xfId="0" applyFont="1" applyFill="1" applyBorder="1" applyAlignment="1">
      <alignment horizontal="left" vertical="center"/>
    </xf>
    <xf numFmtId="3" fontId="16" fillId="33" borderId="2" xfId="0" applyNumberFormat="1" applyFont="1" applyFill="1" applyBorder="1" applyAlignment="1">
      <alignment horizontal="right" vertical="center"/>
    </xf>
    <xf numFmtId="0" fontId="16" fillId="33" borderId="2" xfId="0" applyFont="1" applyFill="1" applyBorder="1">
      <alignment vertical="center"/>
    </xf>
    <xf numFmtId="0" fontId="16" fillId="33" borderId="9" xfId="0" applyFont="1" applyFill="1" applyBorder="1" applyAlignment="1">
      <alignment horizontal="left" vertical="center" shrinkToFit="1"/>
    </xf>
    <xf numFmtId="0" fontId="16" fillId="33" borderId="4" xfId="0" applyFont="1" applyFill="1" applyBorder="1" applyAlignment="1">
      <alignment vertical="center" wrapText="1"/>
    </xf>
    <xf numFmtId="0" fontId="0" fillId="33" borderId="2" xfId="0" applyFill="1" applyBorder="1" applyAlignment="1">
      <alignment horizontal="right" vertical="center"/>
    </xf>
    <xf numFmtId="0" fontId="0" fillId="33" borderId="0" xfId="0" applyFill="1" applyAlignment="1">
      <alignment horizontal="right" vertical="center"/>
    </xf>
    <xf numFmtId="0" fontId="0" fillId="33" borderId="1" xfId="0" applyFill="1" applyBorder="1">
      <alignment vertical="center"/>
    </xf>
    <xf numFmtId="0" fontId="0" fillId="33" borderId="1" xfId="0" applyFill="1" applyBorder="1" applyAlignment="1">
      <alignment horizontal="right" vertical="center"/>
    </xf>
    <xf numFmtId="0" fontId="0" fillId="33" borderId="1" xfId="0" applyFill="1" applyBorder="1" applyAlignment="1">
      <alignment horizontal="center" vertical="center"/>
    </xf>
    <xf numFmtId="0" fontId="0" fillId="33" borderId="10" xfId="0" applyFill="1" applyBorder="1">
      <alignment vertical="center"/>
    </xf>
    <xf numFmtId="0" fontId="0" fillId="33" borderId="3" xfId="0" applyFill="1" applyBorder="1">
      <alignment vertical="center"/>
    </xf>
    <xf numFmtId="0" fontId="0" fillId="33" borderId="10" xfId="0"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left" vertical="center"/>
    </xf>
    <xf numFmtId="0" fontId="16" fillId="33" borderId="4" xfId="0" applyFont="1" applyFill="1" applyBorder="1" applyAlignment="1">
      <alignment horizontal="left" vertical="center" shrinkToFit="1"/>
    </xf>
    <xf numFmtId="0" fontId="0" fillId="33" borderId="8" xfId="0" applyFill="1" applyBorder="1" applyAlignment="1">
      <alignment horizontal="left" vertical="center"/>
    </xf>
    <xf numFmtId="3" fontId="0" fillId="33" borderId="11" xfId="0" applyNumberFormat="1" applyFill="1" applyBorder="1" applyAlignment="1">
      <alignment horizontal="right" vertical="center"/>
    </xf>
    <xf numFmtId="0" fontId="0" fillId="33" borderId="11" xfId="0" applyFill="1" applyBorder="1">
      <alignment vertical="center"/>
    </xf>
    <xf numFmtId="0" fontId="0" fillId="33" borderId="5" xfId="0" applyFill="1" applyBorder="1" applyAlignment="1">
      <alignment horizontal="center" vertical="center"/>
    </xf>
    <xf numFmtId="3" fontId="0" fillId="33" borderId="1" xfId="0" applyNumberFormat="1" applyFill="1" applyBorder="1" applyAlignment="1">
      <alignment horizontal="right" vertical="center"/>
    </xf>
    <xf numFmtId="0" fontId="0" fillId="33" borderId="1" xfId="0" applyFill="1" applyBorder="1" applyAlignment="1">
      <alignment vertical="center" wrapText="1"/>
    </xf>
    <xf numFmtId="0" fontId="0" fillId="0" borderId="10" xfId="0" applyBorder="1" applyAlignment="1">
      <alignment horizontal="centerContinuous" vertical="center"/>
    </xf>
    <xf numFmtId="0" fontId="0" fillId="0" borderId="3" xfId="0" applyBorder="1" applyAlignment="1">
      <alignment horizontal="centerContinuous" vertical="center"/>
    </xf>
    <xf numFmtId="20" fontId="0" fillId="33" borderId="10" xfId="0" applyNumberFormat="1" applyFill="1" applyBorder="1" applyAlignment="1">
      <alignment horizontal="center" vertical="center"/>
    </xf>
    <xf numFmtId="0" fontId="0" fillId="0" borderId="15" xfId="0" applyFill="1" applyBorder="1" applyAlignment="1">
      <alignment horizontal="center" vertical="center"/>
    </xf>
    <xf numFmtId="20" fontId="0" fillId="33" borderId="3" xfId="0" applyNumberFormat="1" applyFill="1" applyBorder="1" applyAlignment="1">
      <alignment horizontal="center" vertical="center"/>
    </xf>
    <xf numFmtId="0" fontId="0" fillId="0" borderId="13" xfId="0" applyBorder="1" applyAlignment="1">
      <alignment horizontal="centerContinuous" vertical="center"/>
    </xf>
    <xf numFmtId="3" fontId="16" fillId="33" borderId="1" xfId="0" applyNumberFormat="1" applyFont="1" applyFill="1" applyBorder="1" applyAlignment="1">
      <alignment horizontal="right" vertical="center"/>
    </xf>
    <xf numFmtId="0" fontId="0" fillId="33" borderId="2" xfId="0" applyFill="1" applyBorder="1" applyAlignment="1">
      <alignment horizontal="right" vertical="top"/>
    </xf>
    <xf numFmtId="0" fontId="0" fillId="33" borderId="4" xfId="0" applyFill="1" applyBorder="1" applyAlignment="1">
      <alignment horizontal="left" vertical="center"/>
    </xf>
    <xf numFmtId="0" fontId="23" fillId="0" borderId="0" xfId="0" applyFont="1" applyAlignment="1">
      <alignment horizontal="centerContinuous" vertical="center"/>
    </xf>
    <xf numFmtId="0" fontId="16" fillId="33" borderId="2" xfId="0" applyFont="1" applyFill="1" applyBorder="1" applyAlignment="1">
      <alignment vertical="center"/>
    </xf>
    <xf numFmtId="0" fontId="16" fillId="33" borderId="2" xfId="0" applyFont="1" applyFill="1" applyBorder="1" applyAlignment="1">
      <alignment vertical="center" wrapText="1"/>
    </xf>
    <xf numFmtId="0" fontId="16" fillId="0" borderId="11" xfId="0" applyFont="1" applyFill="1" applyBorder="1" applyAlignment="1">
      <alignment vertical="center"/>
    </xf>
    <xf numFmtId="0" fontId="16" fillId="0" borderId="11" xfId="0" applyFont="1" applyFill="1" applyBorder="1" applyAlignment="1">
      <alignment vertical="center" wrapText="1"/>
    </xf>
    <xf numFmtId="0" fontId="16" fillId="0" borderId="11" xfId="0" applyFont="1" applyFill="1" applyBorder="1" applyAlignment="1">
      <alignment horizontal="right" vertical="center"/>
    </xf>
    <xf numFmtId="0" fontId="16" fillId="33" borderId="2" xfId="0" applyFont="1" applyFill="1" applyBorder="1" applyAlignment="1">
      <alignment horizontal="center" vertical="center"/>
    </xf>
    <xf numFmtId="0" fontId="16" fillId="33" borderId="0" xfId="0" applyFont="1" applyFill="1" applyAlignment="1">
      <alignment horizontal="right" vertical="center"/>
    </xf>
    <xf numFmtId="0" fontId="16" fillId="33" borderId="0" xfId="0" applyFont="1" applyFill="1">
      <alignment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0" fillId="0" borderId="0" xfId="0" applyFill="1">
      <alignment vertical="center"/>
    </xf>
    <xf numFmtId="0" fontId="16" fillId="33" borderId="11" xfId="0" applyFont="1" applyFill="1" applyBorder="1">
      <alignment vertical="center"/>
    </xf>
    <xf numFmtId="0" fontId="16" fillId="33" borderId="8" xfId="0" applyFont="1" applyFill="1" applyBorder="1" applyAlignment="1">
      <alignment horizontal="left" vertical="center"/>
    </xf>
    <xf numFmtId="3" fontId="16" fillId="33" borderId="11" xfId="0" applyNumberFormat="1" applyFont="1" applyFill="1" applyBorder="1" applyAlignment="1">
      <alignment horizontal="right" vertical="center"/>
    </xf>
    <xf numFmtId="0" fontId="16" fillId="33" borderId="5" xfId="0" applyFont="1" applyFill="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Continuous" vertical="center"/>
    </xf>
    <xf numFmtId="0" fontId="16" fillId="0" borderId="4" xfId="0" applyFont="1" applyBorder="1" applyAlignment="1">
      <alignment horizontal="right" vertical="center"/>
    </xf>
    <xf numFmtId="0" fontId="16" fillId="0" borderId="10" xfId="0" applyFont="1" applyBorder="1" applyAlignment="1">
      <alignment vertical="center" shrinkToFit="1"/>
    </xf>
    <xf numFmtId="3" fontId="16" fillId="0" borderId="5" xfId="0" applyNumberFormat="1" applyFont="1" applyBorder="1" applyAlignment="1">
      <alignment horizontal="right" vertical="center"/>
    </xf>
    <xf numFmtId="0" fontId="18" fillId="0" borderId="0" xfId="0" applyNumberFormat="1" applyFont="1" applyAlignment="1">
      <alignment vertical="center"/>
    </xf>
    <xf numFmtId="0" fontId="17" fillId="0" borderId="0" xfId="0" applyNumberFormat="1" applyFont="1" applyAlignment="1">
      <alignment horizontal="centerContinuous" vertical="center"/>
    </xf>
    <xf numFmtId="3" fontId="16" fillId="0" borderId="7" xfId="0" applyNumberFormat="1" applyFont="1" applyBorder="1" applyAlignment="1">
      <alignment horizontal="righ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3" xfId="0" applyBorder="1" applyAlignment="1">
      <alignment vertical="center"/>
    </xf>
    <xf numFmtId="0" fontId="0" fillId="0" borderId="2" xfId="0" applyFill="1" applyBorder="1">
      <alignment vertical="center"/>
    </xf>
    <xf numFmtId="177" fontId="12" fillId="33" borderId="4" xfId="59" applyNumberFormat="1" applyFill="1" applyBorder="1" applyAlignment="1">
      <alignment vertical="center"/>
    </xf>
    <xf numFmtId="177" fontId="12" fillId="0" borderId="4" xfId="59" applyNumberFormat="1" applyFill="1" applyBorder="1" applyAlignment="1">
      <alignment vertical="center"/>
    </xf>
    <xf numFmtId="0" fontId="12" fillId="33" borderId="2" xfId="59" applyFill="1" applyBorder="1" applyAlignment="1">
      <alignment vertical="center"/>
    </xf>
    <xf numFmtId="0" fontId="12" fillId="0" borderId="2" xfId="59" applyFill="1" applyBorder="1" applyAlignment="1">
      <alignment vertical="center"/>
    </xf>
    <xf numFmtId="0" fontId="0" fillId="0" borderId="10" xfId="0" applyBorder="1" applyAlignment="1">
      <alignment horizontal="right" vertical="center"/>
    </xf>
    <xf numFmtId="0" fontId="0" fillId="0" borderId="4" xfId="0" applyBorder="1" applyAlignment="1">
      <alignment horizontal="right" vertical="center"/>
    </xf>
    <xf numFmtId="0" fontId="16" fillId="33" borderId="2" xfId="0" applyFont="1" applyFill="1" applyBorder="1" applyAlignment="1">
      <alignment horizontal="right" vertical="center"/>
    </xf>
    <xf numFmtId="178" fontId="16" fillId="33" borderId="2" xfId="0" applyNumberFormat="1" applyFont="1" applyFill="1" applyBorder="1" applyAlignment="1">
      <alignment vertical="center"/>
    </xf>
    <xf numFmtId="0" fontId="45" fillId="0" borderId="0" xfId="0" applyFont="1" applyBorder="1" applyAlignment="1">
      <alignment vertical="center" wrapText="1"/>
    </xf>
    <xf numFmtId="0" fontId="0" fillId="33" borderId="1" xfId="0" applyFont="1" applyFill="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0" borderId="6" xfId="0" applyFont="1" applyBorder="1" applyAlignment="1">
      <alignment vertical="center"/>
    </xf>
    <xf numFmtId="0" fontId="45" fillId="0" borderId="9" xfId="0" applyFont="1" applyBorder="1" applyAlignment="1">
      <alignment vertical="center" wrapText="1"/>
    </xf>
    <xf numFmtId="0" fontId="45" fillId="0" borderId="10" xfId="0" applyFont="1" applyBorder="1" applyAlignment="1">
      <alignment horizontal="center" vertical="center" wrapText="1"/>
    </xf>
    <xf numFmtId="0" fontId="45" fillId="0" borderId="8" xfId="0" applyFont="1" applyBorder="1" applyAlignment="1">
      <alignment vertical="center"/>
    </xf>
    <xf numFmtId="0" fontId="45" fillId="0" borderId="4" xfId="0" applyFont="1" applyBorder="1" applyAlignment="1">
      <alignment vertical="center" wrapText="1"/>
    </xf>
    <xf numFmtId="0" fontId="45" fillId="0" borderId="13" xfId="0" applyFont="1" applyBorder="1" applyAlignment="1">
      <alignment vertical="center" wrapText="1"/>
    </xf>
    <xf numFmtId="0" fontId="45" fillId="0" borderId="12" xfId="0" applyFont="1" applyBorder="1" applyAlignment="1">
      <alignment vertical="center" wrapText="1"/>
    </xf>
    <xf numFmtId="0" fontId="45" fillId="0" borderId="5" xfId="0" applyFont="1" applyBorder="1" applyAlignment="1">
      <alignment vertical="center" wrapText="1"/>
    </xf>
    <xf numFmtId="0" fontId="45" fillId="0" borderId="8" xfId="0" applyFont="1" applyBorder="1" applyAlignment="1">
      <alignment vertical="center" wrapText="1"/>
    </xf>
    <xf numFmtId="0" fontId="45" fillId="0" borderId="2" xfId="0" applyFont="1" applyBorder="1" applyAlignment="1">
      <alignment vertical="center" wrapText="1"/>
    </xf>
    <xf numFmtId="0" fontId="0" fillId="0" borderId="5" xfId="0" applyFont="1" applyBorder="1" applyAlignment="1">
      <alignment vertical="center" wrapText="1"/>
    </xf>
    <xf numFmtId="0" fontId="0" fillId="0" borderId="7" xfId="0" applyFont="1" applyBorder="1" applyAlignment="1">
      <alignment vertical="center" wrapText="1"/>
    </xf>
    <xf numFmtId="0" fontId="45" fillId="0" borderId="15" xfId="0" applyFont="1" applyBorder="1" applyAlignment="1">
      <alignment horizontal="centerContinuous" vertical="center"/>
    </xf>
    <xf numFmtId="0" fontId="0" fillId="0" borderId="15" xfId="0" applyFont="1" applyBorder="1" applyAlignment="1">
      <alignment horizontal="centerContinuous" vertical="center"/>
    </xf>
    <xf numFmtId="0" fontId="0" fillId="0" borderId="11" xfId="0" applyBorder="1" applyAlignment="1">
      <alignment horizontal="center" vertical="center"/>
    </xf>
    <xf numFmtId="0" fontId="16" fillId="0" borderId="3" xfId="0" applyFont="1" applyBorder="1" applyAlignment="1">
      <alignment horizontal="center" vertical="center"/>
    </xf>
    <xf numFmtId="3" fontId="16" fillId="0" borderId="4" xfId="0" applyNumberFormat="1" applyFont="1" applyFill="1" applyBorder="1" applyAlignment="1">
      <alignment horizontal="right" vertical="center"/>
    </xf>
    <xf numFmtId="3" fontId="16" fillId="0" borderId="2" xfId="0" applyNumberFormat="1" applyFont="1" applyFill="1" applyBorder="1" applyAlignment="1">
      <alignment horizontal="right" vertical="center"/>
    </xf>
    <xf numFmtId="3" fontId="16" fillId="0" borderId="1" xfId="0" applyNumberFormat="1" applyFont="1" applyFill="1" applyBorder="1" applyAlignment="1">
      <alignment horizontal="righ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0" fillId="0" borderId="11" xfId="0" applyFill="1" applyBorder="1" applyAlignment="1">
      <alignment horizontal="right" vertical="center"/>
    </xf>
    <xf numFmtId="0" fontId="0" fillId="0" borderId="11" xfId="0" applyFill="1" applyBorder="1" applyAlignment="1">
      <alignment vertical="center" wrapText="1"/>
    </xf>
    <xf numFmtId="0" fontId="0" fillId="0" borderId="2" xfId="0" applyFill="1" applyBorder="1" applyAlignment="1">
      <alignment vertical="center" wrapText="1"/>
    </xf>
    <xf numFmtId="0" fontId="0" fillId="33" borderId="4" xfId="0" applyFill="1" applyBorder="1" applyAlignment="1">
      <alignment vertical="center"/>
    </xf>
    <xf numFmtId="0" fontId="0" fillId="33" borderId="2" xfId="0" applyFill="1" applyBorder="1" applyAlignment="1">
      <alignment vertical="center"/>
    </xf>
    <xf numFmtId="0" fontId="0" fillId="33" borderId="11" xfId="0" applyFill="1" applyBorder="1" applyAlignment="1">
      <alignment vertical="center"/>
    </xf>
    <xf numFmtId="0" fontId="0" fillId="0" borderId="9" xfId="0" applyFont="1" applyBorder="1" applyAlignment="1">
      <alignment vertical="center" wrapText="1"/>
    </xf>
    <xf numFmtId="0" fontId="0" fillId="0" borderId="1" xfId="0" applyFont="1" applyFill="1" applyBorder="1" applyAlignment="1">
      <alignment vertical="center"/>
    </xf>
    <xf numFmtId="179" fontId="0" fillId="0" borderId="0" xfId="0" applyNumberFormat="1" applyFont="1" applyAlignment="1">
      <alignment vertical="center"/>
    </xf>
    <xf numFmtId="0" fontId="45" fillId="0" borderId="1" xfId="0" applyFont="1" applyBorder="1" applyAlignment="1">
      <alignment horizontal="centerContinuous" vertical="center"/>
    </xf>
    <xf numFmtId="179" fontId="0" fillId="0" borderId="15" xfId="0" applyNumberFormat="1" applyFont="1" applyBorder="1" applyAlignment="1">
      <alignment horizontal="centerContinuous" vertical="center"/>
    </xf>
    <xf numFmtId="179" fontId="0" fillId="0" borderId="3" xfId="0" applyNumberFormat="1" applyFont="1" applyBorder="1" applyAlignment="1">
      <alignment horizontal="centerContinuous" vertical="center"/>
    </xf>
    <xf numFmtId="3" fontId="16" fillId="0" borderId="1" xfId="0" applyNumberFormat="1" applyFont="1" applyBorder="1" applyAlignment="1">
      <alignment horizontal="centerContinuous" vertical="center"/>
    </xf>
    <xf numFmtId="3" fontId="16" fillId="0" borderId="10" xfId="0" applyNumberFormat="1" applyFont="1" applyBorder="1" applyAlignment="1">
      <alignment horizontal="centerContinuous" vertical="center"/>
    </xf>
    <xf numFmtId="3" fontId="16" fillId="0" borderId="6" xfId="0" applyNumberFormat="1" applyFont="1" applyBorder="1" applyAlignment="1">
      <alignment horizontal="right" vertical="center"/>
    </xf>
    <xf numFmtId="0" fontId="16" fillId="0" borderId="5" xfId="0" applyFont="1" applyBorder="1" applyAlignment="1">
      <alignment vertical="center"/>
    </xf>
    <xf numFmtId="3" fontId="16" fillId="0" borderId="11" xfId="0" applyNumberFormat="1" applyFont="1" applyFill="1" applyBorder="1" applyAlignment="1">
      <alignment horizontal="right" vertical="center"/>
    </xf>
    <xf numFmtId="3" fontId="16" fillId="0" borderId="10" xfId="0" applyNumberFormat="1" applyFont="1" applyFill="1" applyBorder="1" applyAlignment="1">
      <alignment vertical="center"/>
    </xf>
    <xf numFmtId="0" fontId="16" fillId="33" borderId="9" xfId="0" applyFont="1" applyFill="1" applyBorder="1" applyAlignment="1">
      <alignment horizontal="left" vertical="center" wrapText="1"/>
    </xf>
    <xf numFmtId="179" fontId="0" fillId="0" borderId="14" xfId="0" applyNumberFormat="1" applyFont="1" applyBorder="1" applyAlignment="1">
      <alignment vertical="center"/>
    </xf>
    <xf numFmtId="179" fontId="0" fillId="34" borderId="13" xfId="0" applyNumberFormat="1" applyFont="1" applyFill="1" applyBorder="1" applyAlignment="1">
      <alignment vertical="center"/>
    </xf>
    <xf numFmtId="179" fontId="0" fillId="0" borderId="0" xfId="0" applyNumberFormat="1" applyFont="1" applyBorder="1" applyAlignment="1">
      <alignment vertical="center"/>
    </xf>
    <xf numFmtId="0" fontId="0" fillId="0" borderId="0" xfId="0" applyFont="1" applyBorder="1" applyAlignment="1">
      <alignment horizontal="center" vertical="center"/>
    </xf>
    <xf numFmtId="179" fontId="0" fillId="0" borderId="12" xfId="0" applyNumberFormat="1" applyFont="1" applyBorder="1" applyAlignment="1">
      <alignment vertical="center"/>
    </xf>
    <xf numFmtId="179" fontId="0" fillId="0" borderId="6" xfId="0" applyNumberFormat="1" applyFont="1" applyBorder="1" applyAlignment="1">
      <alignment vertical="center"/>
    </xf>
    <xf numFmtId="179" fontId="0" fillId="0" borderId="7" xfId="0" applyNumberFormat="1" applyFont="1" applyBorder="1" applyAlignment="1">
      <alignment vertical="center"/>
    </xf>
    <xf numFmtId="0" fontId="45" fillId="0" borderId="9" xfId="0" applyFont="1" applyBorder="1" applyAlignment="1">
      <alignment horizontal="left" vertical="center" indent="1"/>
    </xf>
    <xf numFmtId="0" fontId="45" fillId="0" borderId="12" xfId="0" applyFont="1" applyBorder="1" applyAlignment="1">
      <alignment horizontal="left" vertical="center" indent="1"/>
    </xf>
    <xf numFmtId="0" fontId="45" fillId="0" borderId="7" xfId="0" applyFont="1" applyBorder="1" applyAlignment="1">
      <alignment vertical="center" wrapText="1"/>
    </xf>
    <xf numFmtId="0" fontId="45" fillId="0" borderId="5" xfId="0" applyFont="1" applyBorder="1" applyAlignment="1">
      <alignment horizontal="left" vertical="center" indent="1"/>
    </xf>
    <xf numFmtId="0" fontId="45" fillId="0" borderId="7" xfId="0" applyFont="1" applyBorder="1" applyAlignment="1">
      <alignment horizontal="left" vertical="center" indent="1"/>
    </xf>
    <xf numFmtId="3" fontId="45" fillId="0" borderId="13" xfId="0" applyNumberFormat="1" applyFont="1" applyBorder="1" applyAlignment="1">
      <alignment vertical="center" wrapText="1"/>
    </xf>
    <xf numFmtId="0" fontId="0" fillId="0" borderId="0" xfId="0" applyFont="1" applyBorder="1" applyAlignment="1">
      <alignment horizontal="right" vertical="center"/>
    </xf>
    <xf numFmtId="180" fontId="0" fillId="33" borderId="1" xfId="0" applyNumberFormat="1" applyFill="1" applyBorder="1">
      <alignment vertical="center"/>
    </xf>
    <xf numFmtId="181" fontId="0" fillId="33" borderId="1" xfId="0" applyNumberFormat="1" applyFill="1" applyBorder="1">
      <alignment vertical="center"/>
    </xf>
    <xf numFmtId="179" fontId="0" fillId="33" borderId="1" xfId="0" applyNumberFormat="1" applyFill="1" applyBorder="1">
      <alignment vertical="center"/>
    </xf>
    <xf numFmtId="0" fontId="45" fillId="0" borderId="11" xfId="0" applyFont="1" applyBorder="1" applyAlignment="1">
      <alignment vertical="center" wrapText="1"/>
    </xf>
    <xf numFmtId="3" fontId="16" fillId="0" borderId="1" xfId="0" applyNumberFormat="1" applyFont="1" applyFill="1" applyBorder="1" applyAlignment="1">
      <alignment vertical="center"/>
    </xf>
    <xf numFmtId="3" fontId="0" fillId="0" borderId="11" xfId="0" applyNumberFormat="1" applyFill="1" applyBorder="1" applyAlignment="1">
      <alignment horizontal="right" vertical="center"/>
    </xf>
    <xf numFmtId="3" fontId="0" fillId="0" borderId="2" xfId="0" applyNumberFormat="1" applyFill="1" applyBorder="1" applyAlignment="1">
      <alignment horizontal="right" vertical="center"/>
    </xf>
    <xf numFmtId="0" fontId="0" fillId="33" borderId="1" xfId="0" applyFont="1" applyFill="1" applyBorder="1">
      <alignment vertical="center"/>
    </xf>
    <xf numFmtId="0" fontId="45" fillId="0" borderId="11" xfId="0" applyFont="1" applyBorder="1" applyAlignment="1">
      <alignment horizontal="center" vertical="center" wrapText="1"/>
    </xf>
    <xf numFmtId="0" fontId="0" fillId="0" borderId="14" xfId="0" applyFont="1" applyBorder="1">
      <alignment vertical="center"/>
    </xf>
    <xf numFmtId="0" fontId="0" fillId="0" borderId="13" xfId="0" applyFont="1" applyBorder="1">
      <alignment vertical="center"/>
    </xf>
    <xf numFmtId="0" fontId="0" fillId="0" borderId="0" xfId="0" applyFont="1" applyBorder="1">
      <alignment vertical="center"/>
    </xf>
    <xf numFmtId="0" fontId="0" fillId="0" borderId="12" xfId="0" applyFont="1" applyBorder="1">
      <alignment vertical="center"/>
    </xf>
    <xf numFmtId="179" fontId="0" fillId="0" borderId="0" xfId="0" applyNumberFormat="1" applyFont="1" applyBorder="1">
      <alignment vertical="center"/>
    </xf>
    <xf numFmtId="0" fontId="0" fillId="0" borderId="0" xfId="0" quotePrefix="1" applyFont="1" applyBorder="1">
      <alignment vertical="center"/>
    </xf>
    <xf numFmtId="179" fontId="0" fillId="0" borderId="12" xfId="0" applyNumberFormat="1" applyFont="1" applyBorder="1">
      <alignment vertical="center"/>
    </xf>
    <xf numFmtId="0" fontId="0" fillId="0" borderId="6" xfId="0" applyFont="1" applyBorder="1">
      <alignment vertical="center"/>
    </xf>
    <xf numFmtId="0" fontId="0" fillId="0" borderId="7" xfId="0" applyFont="1" applyBorder="1">
      <alignment vertical="center"/>
    </xf>
    <xf numFmtId="179" fontId="0" fillId="34" borderId="13" xfId="0" applyNumberFormat="1" applyFont="1" applyFill="1" applyBorder="1">
      <alignment vertical="center"/>
    </xf>
    <xf numFmtId="0" fontId="0" fillId="0" borderId="0" xfId="0" applyFont="1" applyFill="1" applyBorder="1">
      <alignment vertical="center"/>
    </xf>
    <xf numFmtId="0" fontId="12" fillId="33" borderId="4" xfId="59" applyFill="1" applyBorder="1" applyAlignment="1">
      <alignment vertical="center"/>
    </xf>
    <xf numFmtId="0" fontId="12" fillId="33" borderId="11" xfId="59" applyFill="1" applyBorder="1" applyAlignment="1">
      <alignment vertical="center"/>
    </xf>
    <xf numFmtId="0" fontId="0" fillId="33" borderId="2" xfId="59" applyFont="1" applyFill="1" applyBorder="1" applyAlignment="1">
      <alignment vertical="center"/>
    </xf>
    <xf numFmtId="0" fontId="0" fillId="0" borderId="10" xfId="0" applyBorder="1" applyAlignment="1">
      <alignment vertical="center" shrinkToFit="1"/>
    </xf>
    <xf numFmtId="3" fontId="0" fillId="0" borderId="4" xfId="0" applyNumberFormat="1" applyFill="1" applyBorder="1" applyAlignment="1">
      <alignment horizontal="right" vertical="center"/>
    </xf>
    <xf numFmtId="3" fontId="0" fillId="0" borderId="4" xfId="0" applyNumberFormat="1" applyFill="1" applyBorder="1" applyAlignment="1">
      <alignment vertical="center"/>
    </xf>
    <xf numFmtId="3" fontId="0" fillId="0" borderId="4" xfId="0" applyNumberFormat="1" applyFill="1" applyBorder="1" applyAlignment="1">
      <alignment vertical="center" shrinkToFit="1"/>
    </xf>
    <xf numFmtId="3" fontId="0" fillId="33" borderId="4" xfId="0" applyNumberFormat="1" applyFill="1" applyBorder="1" applyAlignment="1">
      <alignment vertical="center" shrinkToFit="1"/>
    </xf>
    <xf numFmtId="3" fontId="0" fillId="0" borderId="1" xfId="0" applyNumberFormat="1" applyFill="1" applyBorder="1" applyAlignment="1">
      <alignment horizontal="right" vertical="center"/>
    </xf>
    <xf numFmtId="176" fontId="16" fillId="33" borderId="2" xfId="0" applyNumberFormat="1" applyFont="1" applyFill="1" applyBorder="1" applyAlignment="1">
      <alignment horizontal="right" vertical="center"/>
    </xf>
    <xf numFmtId="176" fontId="16" fillId="33" borderId="2" xfId="0" applyNumberFormat="1" applyFont="1" applyFill="1" applyBorder="1" applyAlignment="1">
      <alignment vertical="center"/>
    </xf>
    <xf numFmtId="0" fontId="16" fillId="0" borderId="4" xfId="0" applyFont="1" applyFill="1" applyBorder="1" applyAlignment="1">
      <alignment vertical="center"/>
    </xf>
    <xf numFmtId="0" fontId="16" fillId="0" borderId="4" xfId="0" applyFont="1" applyFill="1" applyBorder="1" applyAlignment="1">
      <alignment vertical="center" wrapText="1"/>
    </xf>
    <xf numFmtId="0" fontId="16" fillId="0" borderId="4" xfId="0" applyFont="1" applyFill="1" applyBorder="1" applyAlignment="1">
      <alignment horizontal="right" vertical="center"/>
    </xf>
    <xf numFmtId="0" fontId="16" fillId="0" borderId="9" xfId="0" applyFont="1" applyBorder="1" applyAlignment="1">
      <alignment horizontal="right" vertical="center" wrapText="1"/>
    </xf>
    <xf numFmtId="0" fontId="16" fillId="0" borderId="4" xfId="0" applyFont="1" applyBorder="1" applyAlignment="1">
      <alignment horizontal="right" vertical="center" wrapText="1"/>
    </xf>
    <xf numFmtId="178" fontId="16" fillId="33" borderId="4" xfId="0" applyNumberFormat="1" applyFont="1" applyFill="1" applyBorder="1" applyAlignment="1">
      <alignment vertical="center"/>
    </xf>
    <xf numFmtId="0" fontId="16" fillId="33" borderId="2" xfId="0" applyFont="1" applyFill="1" applyBorder="1" applyAlignment="1">
      <alignment horizontal="center" vertical="center" wrapText="1"/>
    </xf>
    <xf numFmtId="3" fontId="16" fillId="0" borderId="4" xfId="0" applyNumberFormat="1" applyFont="1" applyFill="1" applyBorder="1" applyAlignment="1">
      <alignment vertical="center"/>
    </xf>
    <xf numFmtId="0" fontId="16" fillId="33" borderId="4" xfId="0" applyFont="1" applyFill="1" applyBorder="1" applyAlignment="1">
      <alignment vertical="center" shrinkToFit="1"/>
    </xf>
    <xf numFmtId="0" fontId="16" fillId="33" borderId="9" xfId="0" applyFont="1" applyFill="1" applyBorder="1" applyAlignment="1">
      <alignment horizontal="left" vertical="center" wrapText="1" shrinkToFit="1"/>
    </xf>
    <xf numFmtId="0" fontId="16" fillId="33" borderId="4" xfId="0" applyFont="1" applyFill="1" applyBorder="1" applyAlignment="1">
      <alignment horizontal="left"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6" fillId="0" borderId="5"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0" fillId="33" borderId="1" xfId="0" applyFill="1" applyBorder="1" applyAlignment="1">
      <alignment horizontal="center" vertical="center"/>
    </xf>
    <xf numFmtId="0" fontId="16" fillId="0" borderId="0" xfId="0" applyFont="1" applyAlignment="1">
      <alignment horizontal="right" vertical="center"/>
    </xf>
    <xf numFmtId="0" fontId="0" fillId="0" borderId="0" xfId="0" applyFill="1" applyAlignment="1">
      <alignment horizontal="right" vertical="center"/>
    </xf>
    <xf numFmtId="0" fontId="16" fillId="33" borderId="0" xfId="0" applyFont="1" applyFill="1" applyBorder="1" applyAlignment="1">
      <alignment vertical="center" wrapText="1"/>
    </xf>
    <xf numFmtId="182" fontId="16" fillId="33" borderId="4" xfId="0" applyNumberFormat="1" applyFont="1" applyFill="1" applyBorder="1" applyAlignment="1">
      <alignment horizontal="right" vertical="center"/>
    </xf>
    <xf numFmtId="0" fontId="0" fillId="33" borderId="9" xfId="0" applyFill="1" applyBorder="1" applyAlignment="1">
      <alignment horizontal="left" vertical="center" wrapText="1" shrinkToFit="1"/>
    </xf>
    <xf numFmtId="0" fontId="0" fillId="33" borderId="9" xfId="0" applyFill="1" applyBorder="1" applyAlignment="1">
      <alignment horizontal="left" vertical="center" wrapText="1"/>
    </xf>
    <xf numFmtId="0" fontId="0" fillId="0" borderId="0" xfId="0" applyFont="1" applyBorder="1" applyAlignment="1">
      <alignment vertical="center" wrapText="1"/>
    </xf>
    <xf numFmtId="183" fontId="0" fillId="33" borderId="1" xfId="0" applyNumberFormat="1" applyFont="1" applyFill="1" applyBorder="1">
      <alignment vertical="center"/>
    </xf>
    <xf numFmtId="184" fontId="45" fillId="0" borderId="9" xfId="0" applyNumberFormat="1" applyFont="1" applyBorder="1" applyAlignment="1">
      <alignment vertical="center" wrapText="1"/>
    </xf>
    <xf numFmtId="179" fontId="0" fillId="0" borderId="13" xfId="0" applyNumberFormat="1" applyFont="1" applyFill="1" applyBorder="1">
      <alignment vertical="center"/>
    </xf>
    <xf numFmtId="179" fontId="0" fillId="34" borderId="12" xfId="0" applyNumberFormat="1" applyFont="1" applyFill="1" applyBorder="1" applyAlignment="1">
      <alignment vertical="center"/>
    </xf>
    <xf numFmtId="1" fontId="0" fillId="34" borderId="13" xfId="0" applyNumberFormat="1" applyFont="1" applyFill="1" applyBorder="1">
      <alignment vertical="center"/>
    </xf>
    <xf numFmtId="0" fontId="0" fillId="0" borderId="0" xfId="0" applyFont="1" applyBorder="1" applyAlignment="1">
      <alignment horizontal="left" vertical="center"/>
    </xf>
    <xf numFmtId="0" fontId="12" fillId="0" borderId="0" xfId="0" applyFont="1">
      <alignment vertical="center"/>
    </xf>
    <xf numFmtId="0" fontId="12" fillId="0" borderId="8" xfId="0" applyFont="1" applyBorder="1">
      <alignment vertical="center"/>
    </xf>
    <xf numFmtId="0" fontId="12" fillId="0" borderId="14" xfId="0" applyFont="1" applyBorder="1">
      <alignment vertical="center"/>
    </xf>
    <xf numFmtId="0" fontId="12" fillId="0" borderId="13" xfId="0" applyFont="1" applyBorder="1">
      <alignment vertical="center"/>
    </xf>
    <xf numFmtId="0" fontId="12" fillId="0" borderId="9" xfId="0" applyFont="1" applyBorder="1">
      <alignment vertical="center"/>
    </xf>
    <xf numFmtId="0" fontId="12" fillId="0" borderId="0" xfId="0" applyFont="1" applyBorder="1">
      <alignment vertical="center"/>
    </xf>
    <xf numFmtId="0" fontId="12" fillId="0" borderId="12" xfId="0" applyFont="1" applyBorder="1">
      <alignment vertical="center"/>
    </xf>
    <xf numFmtId="0" fontId="12" fillId="0" borderId="0" xfId="0" applyFont="1" applyBorder="1" applyAlignment="1">
      <alignment vertical="center" wrapText="1"/>
    </xf>
    <xf numFmtId="179" fontId="12" fillId="0" borderId="0" xfId="0" applyNumberFormat="1" applyFont="1" applyBorder="1">
      <alignment vertical="center"/>
    </xf>
    <xf numFmtId="0" fontId="12" fillId="33" borderId="1" xfId="0" applyFont="1" applyFill="1" applyBorder="1">
      <alignment vertical="center"/>
    </xf>
    <xf numFmtId="0" fontId="12" fillId="0" borderId="0" xfId="0" applyFont="1" applyFill="1" applyBorder="1">
      <alignment vertical="center"/>
    </xf>
    <xf numFmtId="179" fontId="12" fillId="0" borderId="12" xfId="0" applyNumberFormat="1"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45" fillId="0" borderId="11" xfId="0" applyFont="1" applyBorder="1" applyAlignment="1">
      <alignment horizontal="justify" vertical="center" wrapText="1"/>
    </xf>
    <xf numFmtId="0" fontId="45" fillId="0" borderId="4" xfId="0" applyFont="1" applyBorder="1" applyAlignment="1">
      <alignment horizontal="right" vertical="center" wrapText="1"/>
    </xf>
    <xf numFmtId="0" fontId="45" fillId="0" borderId="4" xfId="0" applyFont="1" applyBorder="1" applyAlignment="1">
      <alignment horizontal="justify" vertical="center" wrapText="1"/>
    </xf>
    <xf numFmtId="0" fontId="45" fillId="0" borderId="2" xfId="0" applyFont="1" applyBorder="1" applyAlignment="1">
      <alignment horizontal="justify" vertical="center" wrapText="1"/>
    </xf>
    <xf numFmtId="179" fontId="16" fillId="0" borderId="0" xfId="0" applyNumberFormat="1" applyFont="1" applyBorder="1">
      <alignment vertical="center"/>
    </xf>
    <xf numFmtId="0" fontId="0" fillId="33" borderId="11" xfId="0" applyFill="1" applyBorder="1" applyAlignment="1">
      <alignment vertical="center"/>
    </xf>
    <xf numFmtId="0" fontId="0" fillId="33" borderId="2" xfId="0" applyFill="1" applyBorder="1" applyAlignment="1">
      <alignment vertical="center"/>
    </xf>
    <xf numFmtId="0" fontId="0" fillId="0" borderId="0" xfId="0" applyFont="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33" borderId="4" xfId="0" applyFill="1" applyBorder="1" applyAlignment="1">
      <alignment vertical="center"/>
    </xf>
    <xf numFmtId="58" fontId="0" fillId="33" borderId="15" xfId="0" applyNumberFormat="1" applyFill="1" applyBorder="1" applyAlignment="1">
      <alignment horizontal="center" vertical="center"/>
    </xf>
    <xf numFmtId="0" fontId="0" fillId="33" borderId="15" xfId="0" applyFill="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33" borderId="4" xfId="0" applyFill="1" applyBorder="1" applyAlignment="1">
      <alignment vertical="center" wrapText="1"/>
    </xf>
    <xf numFmtId="0" fontId="0" fillId="33" borderId="2" xfId="0" applyFill="1"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33" borderId="11" xfId="0" applyFill="1" applyBorder="1" applyAlignment="1">
      <alignment vertical="center" wrapText="1"/>
    </xf>
    <xf numFmtId="0" fontId="0" fillId="33" borderId="11" xfId="0" applyFill="1" applyBorder="1" applyAlignment="1">
      <alignment horizontal="center" vertical="center"/>
    </xf>
    <xf numFmtId="0" fontId="0" fillId="33" borderId="2"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vertical="center" wrapText="1"/>
    </xf>
    <xf numFmtId="0" fontId="0" fillId="0" borderId="2" xfId="0" applyFill="1" applyBorder="1" applyAlignment="1">
      <alignment vertical="center" wrapText="1"/>
    </xf>
    <xf numFmtId="3" fontId="16" fillId="0" borderId="8" xfId="0" applyNumberFormat="1" applyFont="1" applyBorder="1" applyAlignment="1">
      <alignment vertical="center"/>
    </xf>
    <xf numFmtId="3" fontId="16" fillId="0" borderId="14" xfId="0" applyNumberFormat="1" applyFont="1" applyBorder="1" applyAlignment="1">
      <alignment vertical="center"/>
    </xf>
    <xf numFmtId="3" fontId="16" fillId="0" borderId="13" xfId="0" applyNumberFormat="1" applyFont="1" applyBorder="1" applyAlignment="1">
      <alignment vertical="center"/>
    </xf>
    <xf numFmtId="3" fontId="16" fillId="33" borderId="5" xfId="0" applyNumberFormat="1" applyFont="1" applyFill="1" applyBorder="1" applyAlignment="1">
      <alignment vertical="center"/>
    </xf>
    <xf numFmtId="3" fontId="16" fillId="33" borderId="6" xfId="0" applyNumberFormat="1" applyFont="1" applyFill="1" applyBorder="1" applyAlignment="1">
      <alignment vertical="center"/>
    </xf>
    <xf numFmtId="3" fontId="16" fillId="33" borderId="7" xfId="0" applyNumberFormat="1" applyFont="1" applyFill="1" applyBorder="1" applyAlignment="1">
      <alignment vertical="center"/>
    </xf>
    <xf numFmtId="0" fontId="0" fillId="0" borderId="11" xfId="0" applyBorder="1" applyAlignment="1">
      <alignment horizontal="center" vertical="center" wrapText="1"/>
    </xf>
    <xf numFmtId="0" fontId="45" fillId="0" borderId="11" xfId="0" applyFont="1" applyBorder="1" applyAlignment="1">
      <alignment vertical="center" wrapText="1"/>
    </xf>
    <xf numFmtId="0" fontId="45" fillId="0" borderId="4" xfId="0" applyFont="1" applyBorder="1" applyAlignment="1">
      <alignment vertical="center" wrapText="1"/>
    </xf>
    <xf numFmtId="0" fontId="45" fillId="0" borderId="9" xfId="0" applyFont="1" applyBorder="1" applyAlignment="1">
      <alignment horizontal="left" vertical="center" wrapText="1"/>
    </xf>
    <xf numFmtId="0" fontId="45" fillId="0" borderId="0" xfId="0" applyFont="1" applyBorder="1" applyAlignment="1">
      <alignment horizontal="left" vertical="center" wrapText="1"/>
    </xf>
    <xf numFmtId="0" fontId="45" fillId="0" borderId="5" xfId="0" applyFont="1" applyBorder="1" applyAlignment="1">
      <alignment horizontal="left" vertical="center" wrapText="1"/>
    </xf>
    <xf numFmtId="0" fontId="45" fillId="0" borderId="6" xfId="0" applyFont="1" applyBorder="1" applyAlignment="1">
      <alignment horizontal="left" vertical="center" wrapText="1"/>
    </xf>
    <xf numFmtId="0" fontId="45" fillId="0" borderId="8" xfId="0" applyFont="1" applyBorder="1" applyAlignment="1">
      <alignment horizontal="left" vertical="center" wrapText="1"/>
    </xf>
    <xf numFmtId="0" fontId="45" fillId="0" borderId="14" xfId="0" applyFont="1" applyBorder="1" applyAlignment="1">
      <alignment horizontal="left"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10" xfId="0" applyFont="1" applyBorder="1" applyAlignment="1">
      <alignment horizontal="center" vertical="center"/>
    </xf>
    <xf numFmtId="0" fontId="45" fillId="0" borderId="15" xfId="0" applyFont="1" applyBorder="1" applyAlignment="1">
      <alignment horizontal="center" vertical="center"/>
    </xf>
    <xf numFmtId="0" fontId="45" fillId="0" borderId="3" xfId="0" applyFont="1" applyBorder="1" applyAlignment="1">
      <alignment horizontal="center" vertical="center"/>
    </xf>
    <xf numFmtId="0" fontId="45" fillId="0" borderId="9" xfId="0" quotePrefix="1" applyFont="1" applyBorder="1" applyAlignment="1">
      <alignment horizontal="left" vertical="center" wrapText="1"/>
    </xf>
    <xf numFmtId="0" fontId="45" fillId="0" borderId="0" xfId="0" quotePrefix="1" applyFont="1" applyBorder="1" applyAlignment="1">
      <alignment horizontal="left" vertical="center" wrapText="1"/>
    </xf>
    <xf numFmtId="0" fontId="45" fillId="0" borderId="9" xfId="0" applyFont="1" applyFill="1" applyBorder="1" applyAlignment="1">
      <alignment horizontal="left" vertical="center"/>
    </xf>
    <xf numFmtId="0" fontId="45" fillId="0" borderId="0" xfId="0" applyFont="1" applyFill="1" applyBorder="1" applyAlignment="1">
      <alignment horizontal="left" vertical="center"/>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33" borderId="4" xfId="0" applyFill="1" applyBorder="1" applyAlignment="1">
      <alignment horizontal="center" vertical="center"/>
    </xf>
    <xf numFmtId="0" fontId="12" fillId="33" borderId="11" xfId="59" applyFill="1" applyBorder="1" applyAlignment="1">
      <alignment horizontal="center" vertical="center" wrapText="1"/>
    </xf>
    <xf numFmtId="0" fontId="12" fillId="33" borderId="2" xfId="59" applyFill="1" applyBorder="1" applyAlignment="1">
      <alignment horizontal="center" vertical="center"/>
    </xf>
    <xf numFmtId="0" fontId="12" fillId="33" borderId="4" xfId="59" applyFill="1" applyBorder="1" applyAlignment="1">
      <alignment vertical="center" wrapText="1"/>
    </xf>
    <xf numFmtId="0" fontId="12" fillId="33" borderId="2" xfId="59" applyFill="1" applyBorder="1" applyAlignment="1">
      <alignment vertical="center" wrapText="1"/>
    </xf>
    <xf numFmtId="0" fontId="12" fillId="33" borderId="11" xfId="59" applyFill="1" applyBorder="1" applyAlignment="1">
      <alignment vertical="center"/>
    </xf>
    <xf numFmtId="0" fontId="12" fillId="33" borderId="2" xfId="59" applyFill="1" applyBorder="1" applyAlignment="1">
      <alignment vertical="center"/>
    </xf>
    <xf numFmtId="0" fontId="12" fillId="33" borderId="4" xfId="59" applyFill="1" applyBorder="1" applyAlignment="1">
      <alignment horizontal="center" vertical="center" wrapText="1"/>
    </xf>
    <xf numFmtId="0" fontId="12" fillId="33" borderId="4" xfId="59" applyFill="1" applyBorder="1" applyAlignment="1">
      <alignment vertical="center"/>
    </xf>
    <xf numFmtId="0" fontId="12" fillId="33" borderId="4" xfId="59" applyFill="1" applyBorder="1" applyAlignment="1">
      <alignment horizontal="center" vertical="center"/>
    </xf>
    <xf numFmtId="0" fontId="0" fillId="33" borderId="4" xfId="59" applyFont="1" applyFill="1" applyBorder="1" applyAlignment="1">
      <alignment vertical="center" wrapText="1"/>
    </xf>
    <xf numFmtId="0" fontId="0" fillId="33" borderId="2" xfId="59" applyFont="1" applyFill="1" applyBorder="1" applyAlignment="1">
      <alignment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1" xfId="0" applyFont="1" applyBorder="1" applyAlignment="1">
      <alignment vertical="center" wrapText="1"/>
    </xf>
    <xf numFmtId="0" fontId="16" fillId="0" borderId="2" xfId="0" applyFont="1" applyBorder="1" applyAlignment="1">
      <alignment vertical="center"/>
    </xf>
    <xf numFmtId="0" fontId="16" fillId="0" borderId="2" xfId="0" applyFont="1" applyBorder="1" applyAlignment="1">
      <alignment vertical="center" wrapText="1"/>
    </xf>
    <xf numFmtId="0" fontId="18" fillId="0" borderId="0" xfId="0" applyFont="1" applyAlignment="1">
      <alignment vertical="center" wrapText="1"/>
    </xf>
    <xf numFmtId="3" fontId="16" fillId="33" borderId="10" xfId="0" applyNumberFormat="1" applyFont="1" applyFill="1" applyBorder="1" applyAlignment="1">
      <alignment vertical="center"/>
    </xf>
    <xf numFmtId="3" fontId="16" fillId="33" borderId="15" xfId="0" applyNumberFormat="1" applyFont="1" applyFill="1" applyBorder="1" applyAlignment="1">
      <alignment vertical="center"/>
    </xf>
    <xf numFmtId="3" fontId="16" fillId="33" borderId="3" xfId="0" applyNumberFormat="1" applyFont="1" applyFill="1" applyBorder="1" applyAlignment="1">
      <alignment vertical="center"/>
    </xf>
    <xf numFmtId="0" fontId="0" fillId="0" borderId="2" xfId="0" applyBorder="1" applyAlignment="1">
      <alignment vertical="center" wrapText="1"/>
    </xf>
    <xf numFmtId="0" fontId="0" fillId="33" borderId="0" xfId="0" applyFill="1" applyAlignment="1">
      <alignment vertical="center" wrapText="1"/>
    </xf>
  </cellXfs>
  <cellStyles count="98">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3" xfId="45"/>
    <cellStyle name="桁区切り 3 2" xfId="71"/>
    <cellStyle name="桁区切り 4" xfId="46"/>
    <cellStyle name="桁区切り 4 2" xfId="73"/>
    <cellStyle name="桁区切り 5" xfId="47"/>
    <cellStyle name="桁区切り 6"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11 3" xfId="93"/>
    <cellStyle name="標準 2" xfId="1"/>
    <cellStyle name="標準 2 2" xfId="57"/>
    <cellStyle name="標準 2 2 2" xfId="70"/>
    <cellStyle name="標準 2 2 3" xfId="85"/>
    <cellStyle name="標準 2 3" xfId="58"/>
    <cellStyle name="標準 2 3 2" xfId="79"/>
    <cellStyle name="標準 2 4" xfId="59"/>
    <cellStyle name="標準 2 5" xfId="63"/>
    <cellStyle name="標準 2 6" xfId="74"/>
    <cellStyle name="標準 2 7" xfId="76"/>
    <cellStyle name="標準 3" xfId="2"/>
    <cellStyle name="標準 3 2" xfId="64"/>
    <cellStyle name="標準 4" xfId="3"/>
    <cellStyle name="標準 4 2" xfId="61"/>
    <cellStyle name="標準 4 3" xfId="65"/>
    <cellStyle name="標準 4 4" xfId="68"/>
    <cellStyle name="標準 4 5" xfId="80"/>
    <cellStyle name="標準 4 5 2" xfId="81"/>
    <cellStyle name="標準 4 5 2 2" xfId="91"/>
    <cellStyle name="標準 4 5 2 3" xfId="95"/>
    <cellStyle name="標準 4 5 3" xfId="82"/>
    <cellStyle name="標準 4 5 3 2" xfId="89"/>
    <cellStyle name="標準 4 5 3 3" xfId="96"/>
    <cellStyle name="標準 4 5 4" xfId="83"/>
    <cellStyle name="標準 4 5 4 2" xfId="90"/>
    <cellStyle name="標準 4 5 4 3" xfId="97"/>
    <cellStyle name="標準 4 5 5" xfId="86"/>
    <cellStyle name="標準 4 5 6" xfId="94"/>
    <cellStyle name="標準 4 6" xfId="88"/>
    <cellStyle name="標準 4 7" xfId="84"/>
    <cellStyle name="標準 4 8" xfId="92"/>
    <cellStyle name="標準 5" xfId="4"/>
    <cellStyle name="標準 5 2" xfId="66"/>
    <cellStyle name="標準 5 3" xfId="69"/>
    <cellStyle name="標準 5 4" xfId="87"/>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666750</xdr:colOff>
      <xdr:row>63</xdr:row>
      <xdr:rowOff>74084</xdr:rowOff>
    </xdr:from>
    <xdr:to>
      <xdr:col>2</xdr:col>
      <xdr:colOff>666750</xdr:colOff>
      <xdr:row>63</xdr:row>
      <xdr:rowOff>74084</xdr:rowOff>
    </xdr:to>
    <xdr:cxnSp macro="">
      <xdr:nvCxnSpPr>
        <xdr:cNvPr id="2" name="直線矢印コネクタ 1"/>
        <xdr:cNvCxnSpPr/>
      </xdr:nvCxnSpPr>
      <xdr:spPr>
        <a:xfrm>
          <a:off x="1352550" y="11046884"/>
          <a:ext cx="685800"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63</xdr:row>
      <xdr:rowOff>95250</xdr:rowOff>
    </xdr:from>
    <xdr:to>
      <xdr:col>2</xdr:col>
      <xdr:colOff>624417</xdr:colOff>
      <xdr:row>65</xdr:row>
      <xdr:rowOff>105833</xdr:rowOff>
    </xdr:to>
    <xdr:cxnSp macro="">
      <xdr:nvCxnSpPr>
        <xdr:cNvPr id="3" name="直線矢印コネクタ 2"/>
        <xdr:cNvCxnSpPr/>
      </xdr:nvCxnSpPr>
      <xdr:spPr>
        <a:xfrm>
          <a:off x="1583267" y="11068050"/>
          <a:ext cx="412750" cy="35348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211667</xdr:colOff>
      <xdr:row>63</xdr:row>
      <xdr:rowOff>127000</xdr:rowOff>
    </xdr:from>
    <xdr:to>
      <xdr:col>2</xdr:col>
      <xdr:colOff>613833</xdr:colOff>
      <xdr:row>67</xdr:row>
      <xdr:rowOff>95250</xdr:rowOff>
    </xdr:to>
    <xdr:cxnSp macro="">
      <xdr:nvCxnSpPr>
        <xdr:cNvPr id="4" name="直線矢印コネクタ 3"/>
        <xdr:cNvCxnSpPr/>
      </xdr:nvCxnSpPr>
      <xdr:spPr>
        <a:xfrm>
          <a:off x="1583267" y="11099800"/>
          <a:ext cx="402166" cy="65405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82"/>
  <sheetViews>
    <sheetView view="pageBreakPreview" topLeftCell="A4" zoomScaleNormal="100" zoomScaleSheetLayoutView="100" workbookViewId="0">
      <selection activeCell="B8" sqref="B8"/>
    </sheetView>
  </sheetViews>
  <sheetFormatPr defaultRowHeight="13"/>
  <cols>
    <col min="1" max="1" width="17.6328125" customWidth="1"/>
    <col min="5" max="9" width="11.36328125" bestFit="1" customWidth="1"/>
    <col min="10" max="10" width="11.36328125" customWidth="1"/>
    <col min="11" max="11" width="13.36328125" customWidth="1"/>
    <col min="12" max="12" width="12.08984375" customWidth="1"/>
  </cols>
  <sheetData>
    <row r="1" spans="1:12" ht="14">
      <c r="A1" s="2" t="s">
        <v>421</v>
      </c>
    </row>
    <row r="3" spans="1:12">
      <c r="A3" s="327" t="s">
        <v>194</v>
      </c>
      <c r="B3" s="327"/>
      <c r="C3" s="327"/>
      <c r="D3" s="327"/>
      <c r="E3" s="327"/>
      <c r="F3" s="327"/>
      <c r="G3" s="327"/>
      <c r="H3" s="327"/>
      <c r="I3" s="327"/>
      <c r="J3" s="327"/>
      <c r="K3" s="327"/>
      <c r="L3" s="327"/>
    </row>
    <row r="4" spans="1:12">
      <c r="L4" s="115" t="s">
        <v>197</v>
      </c>
    </row>
    <row r="5" spans="1:12">
      <c r="I5" s="153"/>
      <c r="J5" s="153"/>
      <c r="K5" s="153"/>
      <c r="L5" s="115" t="s">
        <v>65</v>
      </c>
    </row>
    <row r="6" spans="1:12">
      <c r="A6" t="s">
        <v>397</v>
      </c>
    </row>
    <row r="7" spans="1:12">
      <c r="A7" s="175" t="s">
        <v>207</v>
      </c>
      <c r="B7" s="332">
        <v>44927</v>
      </c>
      <c r="C7" s="333"/>
      <c r="D7" s="169" t="s">
        <v>218</v>
      </c>
      <c r="E7" s="328" t="s">
        <v>217</v>
      </c>
      <c r="F7" s="329"/>
      <c r="G7" s="329"/>
      <c r="H7" s="329"/>
      <c r="I7" s="330"/>
      <c r="J7" s="334" t="s">
        <v>212</v>
      </c>
      <c r="K7" s="334" t="s">
        <v>213</v>
      </c>
      <c r="L7" s="334" t="s">
        <v>48</v>
      </c>
    </row>
    <row r="8" spans="1:12">
      <c r="A8" s="35" t="s">
        <v>64</v>
      </c>
      <c r="B8" s="35" t="s">
        <v>63</v>
      </c>
      <c r="C8" s="35" t="s">
        <v>62</v>
      </c>
      <c r="D8" s="35" t="s">
        <v>61</v>
      </c>
      <c r="E8" s="36" t="s">
        <v>47</v>
      </c>
      <c r="F8" s="36" t="s">
        <v>46</v>
      </c>
      <c r="G8" s="36" t="s">
        <v>45</v>
      </c>
      <c r="H8" s="36" t="s">
        <v>44</v>
      </c>
      <c r="I8" s="35" t="s">
        <v>43</v>
      </c>
      <c r="J8" s="335"/>
      <c r="K8" s="335"/>
      <c r="L8" s="335"/>
    </row>
    <row r="9" spans="1:12">
      <c r="A9" s="197"/>
      <c r="B9" s="197"/>
      <c r="C9" s="37" t="s">
        <v>60</v>
      </c>
      <c r="D9" s="37" t="s">
        <v>31</v>
      </c>
      <c r="E9" s="167"/>
      <c r="F9" s="167"/>
      <c r="G9" s="167"/>
      <c r="H9" s="167"/>
      <c r="I9" s="168"/>
      <c r="J9" s="197"/>
      <c r="K9" s="197"/>
      <c r="L9" s="197"/>
    </row>
    <row r="10" spans="1:12">
      <c r="A10" s="331"/>
      <c r="B10" s="331"/>
      <c r="C10" s="176"/>
      <c r="D10" s="176"/>
      <c r="E10" s="171"/>
      <c r="F10" s="171"/>
      <c r="G10" s="171"/>
      <c r="H10" s="171"/>
      <c r="I10" s="172"/>
      <c r="J10" s="336"/>
      <c r="K10" s="336"/>
      <c r="L10" s="336"/>
    </row>
    <row r="11" spans="1:12" ht="28.5" customHeight="1">
      <c r="A11" s="326"/>
      <c r="B11" s="326"/>
      <c r="C11" s="114"/>
      <c r="D11" s="114"/>
      <c r="E11" s="173"/>
      <c r="F11" s="173"/>
      <c r="G11" s="173"/>
      <c r="H11" s="173"/>
      <c r="I11" s="174"/>
      <c r="J11" s="337"/>
      <c r="K11" s="337"/>
      <c r="L11" s="337"/>
    </row>
    <row r="12" spans="1:12" ht="13.5" customHeight="1">
      <c r="A12" s="325"/>
      <c r="B12" s="325"/>
      <c r="C12" s="37"/>
      <c r="D12" s="37"/>
      <c r="E12" s="171"/>
      <c r="F12" s="171"/>
      <c r="G12" s="171"/>
      <c r="H12" s="171"/>
      <c r="I12" s="172"/>
      <c r="J12" s="355"/>
      <c r="K12" s="355"/>
      <c r="L12" s="355"/>
    </row>
    <row r="13" spans="1:12" ht="28.5" customHeight="1">
      <c r="A13" s="326"/>
      <c r="B13" s="326"/>
      <c r="C13" s="114"/>
      <c r="D13" s="114"/>
      <c r="E13" s="173"/>
      <c r="F13" s="173"/>
      <c r="G13" s="173"/>
      <c r="H13" s="173"/>
      <c r="I13" s="174"/>
      <c r="J13" s="337"/>
      <c r="K13" s="337"/>
      <c r="L13" s="337"/>
    </row>
    <row r="14" spans="1:12" ht="13.5" customHeight="1">
      <c r="A14" s="325"/>
      <c r="B14" s="325"/>
      <c r="C14" s="37"/>
      <c r="D14" s="37"/>
      <c r="E14" s="171"/>
      <c r="F14" s="171"/>
      <c r="G14" s="171"/>
      <c r="H14" s="171"/>
      <c r="I14" s="172"/>
      <c r="J14" s="355"/>
      <c r="K14" s="355"/>
      <c r="L14" s="355"/>
    </row>
    <row r="15" spans="1:12" ht="28.5" customHeight="1">
      <c r="A15" s="326"/>
      <c r="B15" s="326"/>
      <c r="C15" s="96"/>
      <c r="D15" s="96"/>
      <c r="E15" s="173"/>
      <c r="F15" s="173"/>
      <c r="G15" s="173"/>
      <c r="H15" s="173"/>
      <c r="I15" s="174"/>
      <c r="J15" s="337"/>
      <c r="K15" s="337"/>
      <c r="L15" s="337"/>
    </row>
    <row r="16" spans="1:12" ht="13.5" customHeight="1">
      <c r="A16" s="325"/>
      <c r="B16" s="325"/>
      <c r="C16" s="37"/>
      <c r="D16" s="37"/>
      <c r="E16" s="171"/>
      <c r="F16" s="171"/>
      <c r="G16" s="171"/>
      <c r="H16" s="171"/>
      <c r="I16" s="172"/>
      <c r="J16" s="355"/>
      <c r="K16" s="355"/>
      <c r="L16" s="355"/>
    </row>
    <row r="17" spans="1:12" ht="28.5" customHeight="1">
      <c r="A17" s="326"/>
      <c r="B17" s="326"/>
      <c r="C17" s="96"/>
      <c r="D17" s="96"/>
      <c r="E17" s="173"/>
      <c r="F17" s="173"/>
      <c r="G17" s="173"/>
      <c r="H17" s="173"/>
      <c r="I17" s="174"/>
      <c r="J17" s="337"/>
      <c r="K17" s="337"/>
      <c r="L17" s="337"/>
    </row>
    <row r="18" spans="1:12" ht="13.5" customHeight="1">
      <c r="A18" s="325"/>
      <c r="B18" s="325"/>
      <c r="C18" s="37"/>
      <c r="D18" s="37"/>
      <c r="E18" s="171"/>
      <c r="F18" s="171"/>
      <c r="G18" s="171"/>
      <c r="H18" s="171"/>
      <c r="I18" s="172">
        <f t="shared" ref="I18:I19" si="0">SUM(E18:H18)</f>
        <v>0</v>
      </c>
      <c r="J18" s="355"/>
      <c r="K18" s="355"/>
      <c r="L18" s="355"/>
    </row>
    <row r="19" spans="1:12" ht="28.5" customHeight="1">
      <c r="A19" s="326"/>
      <c r="B19" s="326"/>
      <c r="C19" s="96"/>
      <c r="D19" s="96"/>
      <c r="E19" s="173"/>
      <c r="F19" s="173"/>
      <c r="G19" s="173"/>
      <c r="H19" s="173"/>
      <c r="I19" s="174">
        <f t="shared" si="0"/>
        <v>0</v>
      </c>
      <c r="J19" s="337"/>
      <c r="K19" s="337"/>
      <c r="L19" s="337"/>
    </row>
    <row r="20" spans="1:12" ht="13.5" customHeight="1">
      <c r="A20" s="356" t="s">
        <v>216</v>
      </c>
      <c r="B20" s="358"/>
      <c r="C20" s="208"/>
      <c r="D20" s="208"/>
      <c r="E20" s="172">
        <f>SUM(E10,E12,E14,E16,E18)</f>
        <v>0</v>
      </c>
      <c r="F20" s="172">
        <f t="shared" ref="F20:H20" si="1">SUM(F10,F12,F14,F16,F18)</f>
        <v>0</v>
      </c>
      <c r="G20" s="172">
        <f t="shared" si="1"/>
        <v>0</v>
      </c>
      <c r="H20" s="172">
        <f t="shared" si="1"/>
        <v>0</v>
      </c>
      <c r="I20" s="172">
        <f t="shared" ref="I20:I21" si="2">SUM(E20:H20)</f>
        <v>0</v>
      </c>
      <c r="J20" s="360"/>
      <c r="K20" s="360"/>
      <c r="L20" s="360"/>
    </row>
    <row r="21" spans="1:12" ht="28.5" customHeight="1">
      <c r="A21" s="357"/>
      <c r="B21" s="359"/>
      <c r="C21" s="170">
        <f>SUM(C11,C13,C15,C17,C19)</f>
        <v>0</v>
      </c>
      <c r="D21" s="170">
        <f t="shared" ref="D21:H21" si="3">SUM(D11,D13,D15,D17,D19)</f>
        <v>0</v>
      </c>
      <c r="E21" s="170">
        <f t="shared" si="3"/>
        <v>0</v>
      </c>
      <c r="F21" s="170">
        <f t="shared" si="3"/>
        <v>0</v>
      </c>
      <c r="G21" s="170">
        <f t="shared" si="3"/>
        <v>0</v>
      </c>
      <c r="H21" s="170">
        <f t="shared" si="3"/>
        <v>0</v>
      </c>
      <c r="I21" s="174">
        <f t="shared" si="2"/>
        <v>0</v>
      </c>
      <c r="J21" s="361"/>
      <c r="K21" s="361"/>
      <c r="L21" s="361"/>
    </row>
    <row r="22" spans="1:12">
      <c r="A22" t="s">
        <v>59</v>
      </c>
    </row>
    <row r="23" spans="1:12">
      <c r="A23" t="s">
        <v>58</v>
      </c>
    </row>
    <row r="24" spans="1:12">
      <c r="A24" t="s">
        <v>57</v>
      </c>
    </row>
    <row r="25" spans="1:12">
      <c r="A25" t="s">
        <v>56</v>
      </c>
    </row>
    <row r="26" spans="1:12">
      <c r="A26" t="s">
        <v>55</v>
      </c>
    </row>
    <row r="27" spans="1:12">
      <c r="A27" t="s">
        <v>54</v>
      </c>
    </row>
    <row r="28" spans="1:12">
      <c r="A28" t="s">
        <v>214</v>
      </c>
    </row>
    <row r="29" spans="1:12">
      <c r="A29" t="s">
        <v>215</v>
      </c>
    </row>
    <row r="30" spans="1:12">
      <c r="A30" t="s">
        <v>402</v>
      </c>
    </row>
    <row r="32" spans="1:12">
      <c r="A32" t="s">
        <v>219</v>
      </c>
    </row>
    <row r="33" spans="1:12" ht="33.75" customHeight="1">
      <c r="A33" s="338" t="s">
        <v>53</v>
      </c>
      <c r="B33" s="340" t="s">
        <v>52</v>
      </c>
      <c r="C33" s="340" t="s">
        <v>8</v>
      </c>
      <c r="D33" s="340" t="s">
        <v>51</v>
      </c>
      <c r="E33" s="340" t="s">
        <v>50</v>
      </c>
      <c r="F33" s="340" t="s">
        <v>49</v>
      </c>
      <c r="G33" s="340"/>
      <c r="H33" s="340"/>
      <c r="I33" s="340"/>
      <c r="J33" s="340"/>
      <c r="K33" s="340" t="s">
        <v>48</v>
      </c>
      <c r="L33" s="340"/>
    </row>
    <row r="34" spans="1:12" ht="20.149999999999999" customHeight="1">
      <c r="A34" s="339"/>
      <c r="B34" s="340"/>
      <c r="C34" s="340"/>
      <c r="D34" s="340"/>
      <c r="E34" s="340"/>
      <c r="F34" s="36" t="s">
        <v>47</v>
      </c>
      <c r="G34" s="36" t="s">
        <v>46</v>
      </c>
      <c r="H34" s="36" t="s">
        <v>45</v>
      </c>
      <c r="I34" s="36" t="s">
        <v>44</v>
      </c>
      <c r="J34" s="35" t="s">
        <v>43</v>
      </c>
      <c r="K34" s="340"/>
      <c r="L34" s="340"/>
    </row>
    <row r="35" spans="1:12" ht="24" customHeight="1">
      <c r="A35" s="116"/>
      <c r="B35" s="116"/>
      <c r="C35" s="117"/>
      <c r="D35" s="117"/>
      <c r="E35" s="118"/>
      <c r="F35" s="118"/>
      <c r="G35" s="118"/>
      <c r="H35" s="118"/>
      <c r="I35" s="118"/>
      <c r="J35" s="118"/>
      <c r="K35" s="119"/>
      <c r="L35" s="120"/>
    </row>
    <row r="36" spans="1:12" ht="24" customHeight="1">
      <c r="A36" s="116"/>
      <c r="B36" s="116"/>
      <c r="C36" s="116"/>
      <c r="D36" s="116"/>
      <c r="E36" s="116"/>
      <c r="F36" s="116"/>
      <c r="G36" s="116"/>
      <c r="H36" s="116"/>
      <c r="I36" s="116"/>
      <c r="J36" s="116"/>
      <c r="K36" s="119"/>
      <c r="L36" s="120"/>
    </row>
    <row r="37" spans="1:12" ht="24" customHeight="1">
      <c r="A37" s="116"/>
      <c r="B37" s="116"/>
      <c r="C37" s="116"/>
      <c r="D37" s="116"/>
      <c r="E37" s="116"/>
      <c r="F37" s="116"/>
      <c r="G37" s="116"/>
      <c r="H37" s="116"/>
      <c r="I37" s="116"/>
      <c r="J37" s="116"/>
      <c r="K37" s="119"/>
      <c r="L37" s="120"/>
    </row>
    <row r="38" spans="1:12" ht="24" customHeight="1">
      <c r="A38" s="116"/>
      <c r="B38" s="116"/>
      <c r="C38" s="116"/>
      <c r="D38" s="116"/>
      <c r="E38" s="116"/>
      <c r="F38" s="116"/>
      <c r="G38" s="116"/>
      <c r="H38" s="116"/>
      <c r="I38" s="116"/>
      <c r="J38" s="116"/>
      <c r="K38" s="119"/>
      <c r="L38" s="120"/>
    </row>
    <row r="39" spans="1:12" ht="13.5" customHeight="1">
      <c r="A39" s="15"/>
      <c r="B39" s="15"/>
      <c r="C39" s="15"/>
      <c r="D39" s="15"/>
      <c r="E39" s="15"/>
      <c r="F39" s="15"/>
      <c r="G39" s="15"/>
      <c r="H39" s="15"/>
      <c r="I39" s="15"/>
      <c r="J39" s="15"/>
      <c r="K39" s="15"/>
      <c r="L39" s="15"/>
    </row>
    <row r="40" spans="1:12">
      <c r="A40" t="s">
        <v>220</v>
      </c>
    </row>
    <row r="41" spans="1:12" ht="33.75" customHeight="1">
      <c r="A41" s="338" t="s">
        <v>53</v>
      </c>
      <c r="B41" s="340" t="s">
        <v>52</v>
      </c>
      <c r="C41" s="340" t="s">
        <v>8</v>
      </c>
      <c r="D41" s="340" t="s">
        <v>51</v>
      </c>
      <c r="E41" s="340" t="s">
        <v>50</v>
      </c>
      <c r="F41" s="340" t="s">
        <v>49</v>
      </c>
      <c r="G41" s="340"/>
      <c r="H41" s="340"/>
      <c r="I41" s="340"/>
      <c r="J41" s="340"/>
      <c r="K41" s="340" t="s">
        <v>48</v>
      </c>
      <c r="L41" s="340"/>
    </row>
    <row r="42" spans="1:12" ht="20.149999999999999" customHeight="1">
      <c r="A42" s="339"/>
      <c r="B42" s="340"/>
      <c r="C42" s="340"/>
      <c r="D42" s="340"/>
      <c r="E42" s="340"/>
      <c r="F42" s="36" t="s">
        <v>47</v>
      </c>
      <c r="G42" s="36" t="s">
        <v>46</v>
      </c>
      <c r="H42" s="36" t="s">
        <v>45</v>
      </c>
      <c r="I42" s="36" t="s">
        <v>44</v>
      </c>
      <c r="J42" s="35" t="s">
        <v>43</v>
      </c>
      <c r="K42" s="340"/>
      <c r="L42" s="340"/>
    </row>
    <row r="43" spans="1:12" ht="24" customHeight="1">
      <c r="A43" s="116"/>
      <c r="B43" s="116"/>
      <c r="C43" s="117"/>
      <c r="D43" s="117"/>
      <c r="E43" s="118"/>
      <c r="F43" s="118"/>
      <c r="G43" s="118"/>
      <c r="H43" s="118"/>
      <c r="I43" s="118"/>
      <c r="J43" s="118"/>
      <c r="K43" s="119"/>
      <c r="L43" s="120"/>
    </row>
    <row r="44" spans="1:12" ht="24" customHeight="1">
      <c r="A44" s="116"/>
      <c r="B44" s="116"/>
      <c r="C44" s="116"/>
      <c r="D44" s="116"/>
      <c r="E44" s="116"/>
      <c r="F44" s="116"/>
      <c r="G44" s="116"/>
      <c r="H44" s="116"/>
      <c r="I44" s="116"/>
      <c r="J44" s="116"/>
      <c r="K44" s="119"/>
      <c r="L44" s="120"/>
    </row>
    <row r="45" spans="1:12" ht="24" customHeight="1">
      <c r="A45" s="116"/>
      <c r="B45" s="116"/>
      <c r="C45" s="116"/>
      <c r="D45" s="116"/>
      <c r="E45" s="116"/>
      <c r="F45" s="116"/>
      <c r="G45" s="116"/>
      <c r="H45" s="116"/>
      <c r="I45" s="116"/>
      <c r="J45" s="116"/>
      <c r="K45" s="119"/>
      <c r="L45" s="120"/>
    </row>
    <row r="46" spans="1:12" ht="24" customHeight="1">
      <c r="A46" s="116"/>
      <c r="B46" s="116"/>
      <c r="C46" s="116"/>
      <c r="D46" s="116"/>
      <c r="E46" s="116"/>
      <c r="F46" s="116"/>
      <c r="G46" s="116"/>
      <c r="H46" s="116"/>
      <c r="I46" s="116"/>
      <c r="J46" s="116"/>
      <c r="K46" s="119"/>
      <c r="L46" s="120"/>
    </row>
    <row r="47" spans="1:12">
      <c r="A47" t="s">
        <v>42</v>
      </c>
    </row>
    <row r="48" spans="1:12">
      <c r="A48" t="s">
        <v>41</v>
      </c>
    </row>
    <row r="49" spans="1:12">
      <c r="A49" t="s">
        <v>40</v>
      </c>
    </row>
    <row r="50" spans="1:12">
      <c r="A50" t="s">
        <v>39</v>
      </c>
    </row>
    <row r="51" spans="1:12">
      <c r="A51" t="s">
        <v>38</v>
      </c>
    </row>
    <row r="53" spans="1:12">
      <c r="A53" t="s">
        <v>221</v>
      </c>
    </row>
    <row r="54" spans="1:12" ht="20.149999999999999" customHeight="1">
      <c r="A54" s="341" t="s">
        <v>37</v>
      </c>
      <c r="B54" s="342"/>
      <c r="C54" s="345" t="s">
        <v>36</v>
      </c>
      <c r="D54" s="346"/>
      <c r="E54" s="347"/>
      <c r="F54" s="345" t="s">
        <v>35</v>
      </c>
      <c r="G54" s="346"/>
      <c r="H54" s="351" t="s">
        <v>34</v>
      </c>
      <c r="I54" s="351"/>
      <c r="J54" s="346" t="s">
        <v>33</v>
      </c>
      <c r="K54" s="346"/>
      <c r="L54" s="347"/>
    </row>
    <row r="55" spans="1:12" ht="20.149999999999999" customHeight="1">
      <c r="A55" s="343"/>
      <c r="B55" s="344"/>
      <c r="C55" s="348"/>
      <c r="D55" s="349"/>
      <c r="E55" s="350"/>
      <c r="F55" s="348"/>
      <c r="G55" s="349"/>
      <c r="H55" s="351"/>
      <c r="I55" s="351"/>
      <c r="J55" s="349"/>
      <c r="K55" s="349"/>
      <c r="L55" s="350"/>
    </row>
    <row r="56" spans="1:12" ht="42" customHeight="1">
      <c r="A56" s="32" t="s">
        <v>32</v>
      </c>
      <c r="B56" s="31"/>
      <c r="C56" s="352" t="s">
        <v>413</v>
      </c>
      <c r="D56" s="353"/>
      <c r="E56" s="354"/>
      <c r="F56" s="30"/>
      <c r="G56" s="33" t="s">
        <v>31</v>
      </c>
      <c r="H56" s="34"/>
      <c r="I56" s="33" t="s">
        <v>31</v>
      </c>
      <c r="J56" s="30"/>
      <c r="K56" s="29"/>
      <c r="L56" s="28"/>
    </row>
    <row r="57" spans="1:12" ht="20.149999999999999" customHeight="1">
      <c r="A57" s="119"/>
      <c r="B57" s="120"/>
      <c r="C57" s="121"/>
      <c r="D57" s="122"/>
      <c r="E57" s="123"/>
      <c r="F57" s="121"/>
      <c r="G57" s="123"/>
      <c r="H57" s="121"/>
      <c r="I57" s="123"/>
      <c r="J57" s="121"/>
      <c r="K57" s="122"/>
      <c r="L57" s="123"/>
    </row>
    <row r="58" spans="1:12" ht="20.149999999999999" customHeight="1">
      <c r="A58" s="119"/>
      <c r="B58" s="120"/>
      <c r="C58" s="121"/>
      <c r="D58" s="122"/>
      <c r="E58" s="123"/>
      <c r="F58" s="121"/>
      <c r="G58" s="123"/>
      <c r="H58" s="121"/>
      <c r="I58" s="123"/>
      <c r="J58" s="121"/>
      <c r="K58" s="122"/>
      <c r="L58" s="123"/>
    </row>
    <row r="59" spans="1:12">
      <c r="A59" t="s">
        <v>30</v>
      </c>
    </row>
    <row r="61" spans="1:12">
      <c r="A61" t="s">
        <v>29</v>
      </c>
    </row>
    <row r="62" spans="1:12">
      <c r="A62" t="s">
        <v>28</v>
      </c>
    </row>
    <row r="63" spans="1:12">
      <c r="A63" s="100" t="s">
        <v>27</v>
      </c>
      <c r="B63" s="100"/>
      <c r="C63" s="100"/>
      <c r="D63" s="100"/>
      <c r="E63" s="100"/>
      <c r="F63" s="100"/>
      <c r="G63" s="100"/>
      <c r="H63" s="100"/>
      <c r="I63" s="100"/>
      <c r="J63" s="100"/>
      <c r="K63" s="100"/>
      <c r="L63" s="100"/>
    </row>
    <row r="64" spans="1:12">
      <c r="A64" s="100" t="s">
        <v>26</v>
      </c>
      <c r="B64" s="100"/>
      <c r="C64" s="100"/>
      <c r="D64" s="100" t="s">
        <v>25</v>
      </c>
      <c r="E64" s="100"/>
      <c r="F64" s="100"/>
      <c r="G64" s="100"/>
      <c r="H64" s="100"/>
      <c r="I64" s="100"/>
      <c r="J64" s="100"/>
      <c r="K64" s="100"/>
      <c r="L64" s="100"/>
    </row>
    <row r="65" spans="1:12">
      <c r="A65" s="100"/>
      <c r="B65" s="100"/>
      <c r="C65" s="100"/>
      <c r="D65" s="100"/>
      <c r="E65" s="100"/>
      <c r="F65" s="100"/>
      <c r="G65" s="100"/>
      <c r="H65" s="100"/>
      <c r="I65" s="100"/>
      <c r="J65" s="100"/>
      <c r="K65" s="100"/>
      <c r="L65" s="100"/>
    </row>
    <row r="66" spans="1:12">
      <c r="A66" s="100"/>
      <c r="B66" s="100"/>
      <c r="C66" s="100"/>
      <c r="D66" s="100" t="s">
        <v>24</v>
      </c>
      <c r="E66" s="100"/>
      <c r="F66" s="100"/>
      <c r="G66" s="100"/>
      <c r="H66" s="100"/>
      <c r="I66" s="100"/>
      <c r="J66" s="100"/>
      <c r="K66" s="100"/>
      <c r="L66" s="100"/>
    </row>
    <row r="67" spans="1:12">
      <c r="A67" s="100"/>
      <c r="B67" s="100"/>
      <c r="C67" s="100"/>
      <c r="D67" s="100"/>
      <c r="E67" s="100"/>
      <c r="F67" s="100"/>
      <c r="G67" s="100"/>
      <c r="H67" s="100"/>
      <c r="I67" s="100"/>
      <c r="J67" s="100"/>
      <c r="K67" s="100"/>
      <c r="L67" s="100"/>
    </row>
    <row r="68" spans="1:12">
      <c r="A68" s="100"/>
      <c r="B68" s="100"/>
      <c r="C68" s="100"/>
      <c r="D68" s="100" t="s">
        <v>23</v>
      </c>
      <c r="E68" s="100"/>
      <c r="F68" s="100"/>
      <c r="G68" s="100"/>
      <c r="H68" s="100"/>
      <c r="I68" s="100"/>
      <c r="J68" s="100"/>
      <c r="K68" s="100"/>
      <c r="L68" s="100"/>
    </row>
    <row r="70" spans="1:12">
      <c r="A70" t="s">
        <v>22</v>
      </c>
    </row>
    <row r="71" spans="1:12">
      <c r="A71" t="s">
        <v>21</v>
      </c>
    </row>
    <row r="72" spans="1:12">
      <c r="A72" t="s">
        <v>20</v>
      </c>
    </row>
    <row r="73" spans="1:12" ht="20.149999999999999" customHeight="1">
      <c r="A73" s="328" t="s">
        <v>19</v>
      </c>
      <c r="B73" s="329"/>
      <c r="C73" s="329"/>
      <c r="D73" s="329"/>
      <c r="E73" s="329"/>
      <c r="F73" s="328" t="s">
        <v>18</v>
      </c>
      <c r="G73" s="329"/>
      <c r="H73" s="329"/>
      <c r="I73" s="329"/>
      <c r="J73" s="329"/>
      <c r="K73" s="329"/>
      <c r="L73" s="330"/>
    </row>
    <row r="74" spans="1:12" ht="20.149999999999999" customHeight="1">
      <c r="A74" s="92" t="s">
        <v>17</v>
      </c>
      <c r="B74" s="98" t="s">
        <v>414</v>
      </c>
      <c r="C74" s="98"/>
      <c r="D74" s="98"/>
      <c r="E74" s="98"/>
      <c r="F74" s="92" t="s">
        <v>16</v>
      </c>
      <c r="G74" s="98"/>
      <c r="H74" s="98"/>
      <c r="I74" s="98"/>
      <c r="J74" s="98"/>
      <c r="K74" s="98"/>
      <c r="L74" s="94"/>
    </row>
    <row r="75" spans="1:12" ht="20.149999999999999" customHeight="1">
      <c r="A75" s="92" t="s">
        <v>15</v>
      </c>
      <c r="B75" s="98" t="s">
        <v>414</v>
      </c>
      <c r="C75" s="98"/>
      <c r="D75" s="98"/>
      <c r="E75" s="98"/>
      <c r="F75" s="92"/>
      <c r="G75" s="98"/>
      <c r="H75" s="98"/>
      <c r="I75" s="98"/>
      <c r="J75" s="98"/>
      <c r="K75" s="98"/>
      <c r="L75" s="94"/>
    </row>
    <row r="76" spans="1:12" ht="20.149999999999999" customHeight="1">
      <c r="A76" s="95"/>
      <c r="B76" s="91"/>
      <c r="C76" s="91"/>
      <c r="D76" s="91"/>
      <c r="E76" s="91"/>
      <c r="F76" s="95"/>
      <c r="G76" s="91"/>
      <c r="H76" s="91"/>
      <c r="I76" s="91"/>
      <c r="J76" s="91"/>
      <c r="K76" s="91"/>
      <c r="L76" s="97"/>
    </row>
    <row r="77" spans="1:12">
      <c r="A77" t="s">
        <v>307</v>
      </c>
    </row>
    <row r="79" spans="1:12">
      <c r="A79" t="s">
        <v>14</v>
      </c>
    </row>
    <row r="80" spans="1:12" ht="20.149999999999999" customHeight="1">
      <c r="A80" s="328" t="s">
        <v>13</v>
      </c>
      <c r="B80" s="329"/>
      <c r="C80" s="329"/>
      <c r="D80" s="329"/>
      <c r="E80" s="328" t="s">
        <v>12</v>
      </c>
      <c r="F80" s="329"/>
      <c r="G80" s="330"/>
      <c r="H80" s="328" t="s">
        <v>11</v>
      </c>
      <c r="I80" s="330"/>
      <c r="J80" s="329" t="s">
        <v>10</v>
      </c>
      <c r="K80" s="329"/>
      <c r="L80" s="330"/>
    </row>
    <row r="81" spans="1:12" ht="20.149999999999999" customHeight="1">
      <c r="A81" s="92"/>
      <c r="B81" s="98"/>
      <c r="C81" s="98"/>
      <c r="D81" s="98"/>
      <c r="E81" s="92"/>
      <c r="F81" s="98"/>
      <c r="G81" s="94"/>
      <c r="H81" s="92"/>
      <c r="I81" s="94"/>
      <c r="J81" s="98" t="s">
        <v>415</v>
      </c>
      <c r="K81" s="98"/>
      <c r="L81" s="94"/>
    </row>
    <row r="82" spans="1:12" ht="20.149999999999999" customHeight="1">
      <c r="A82" s="95"/>
      <c r="B82" s="91"/>
      <c r="C82" s="91"/>
      <c r="D82" s="91"/>
      <c r="E82" s="95"/>
      <c r="F82" s="91"/>
      <c r="G82" s="97"/>
      <c r="H82" s="95" t="s">
        <v>9</v>
      </c>
      <c r="I82" s="97"/>
      <c r="J82" s="91" t="s">
        <v>416</v>
      </c>
      <c r="K82" s="91"/>
      <c r="L82" s="97"/>
    </row>
  </sheetData>
  <mergeCells count="62">
    <mergeCell ref="A18:A19"/>
    <mergeCell ref="B18:B19"/>
    <mergeCell ref="J18:J19"/>
    <mergeCell ref="K18:K19"/>
    <mergeCell ref="L18:L19"/>
    <mergeCell ref="A20:A21"/>
    <mergeCell ref="B20:B21"/>
    <mergeCell ref="J20:J21"/>
    <mergeCell ref="K20:K21"/>
    <mergeCell ref="L20:L21"/>
    <mergeCell ref="K12:K13"/>
    <mergeCell ref="K14:K15"/>
    <mergeCell ref="K16:K17"/>
    <mergeCell ref="J80:L80"/>
    <mergeCell ref="K33:L34"/>
    <mergeCell ref="F41:J41"/>
    <mergeCell ref="K41:L42"/>
    <mergeCell ref="F33:J33"/>
    <mergeCell ref="L12:L13"/>
    <mergeCell ref="L14:L15"/>
    <mergeCell ref="L16:L17"/>
    <mergeCell ref="J12:J13"/>
    <mergeCell ref="J14:J15"/>
    <mergeCell ref="J16:J17"/>
    <mergeCell ref="H80:I80"/>
    <mergeCell ref="A54:B55"/>
    <mergeCell ref="C54:E55"/>
    <mergeCell ref="E80:G80"/>
    <mergeCell ref="A73:E73"/>
    <mergeCell ref="F73:L73"/>
    <mergeCell ref="F54:G55"/>
    <mergeCell ref="H54:I55"/>
    <mergeCell ref="J54:L55"/>
    <mergeCell ref="C56:E56"/>
    <mergeCell ref="A80:D80"/>
    <mergeCell ref="A41:A42"/>
    <mergeCell ref="B41:B42"/>
    <mergeCell ref="C41:C42"/>
    <mergeCell ref="D41:D42"/>
    <mergeCell ref="E41:E42"/>
    <mergeCell ref="A33:A34"/>
    <mergeCell ref="B33:B34"/>
    <mergeCell ref="C33:C34"/>
    <mergeCell ref="D33:D34"/>
    <mergeCell ref="E33:E34"/>
    <mergeCell ref="A3:L3"/>
    <mergeCell ref="E7:I7"/>
    <mergeCell ref="A10:A11"/>
    <mergeCell ref="B10:B11"/>
    <mergeCell ref="B7:C7"/>
    <mergeCell ref="L7:L8"/>
    <mergeCell ref="K7:K8"/>
    <mergeCell ref="J7:J8"/>
    <mergeCell ref="J10:J11"/>
    <mergeCell ref="L10:L11"/>
    <mergeCell ref="K10:K11"/>
    <mergeCell ref="A16:A17"/>
    <mergeCell ref="B16:B17"/>
    <mergeCell ref="A12:A13"/>
    <mergeCell ref="B12:B13"/>
    <mergeCell ref="A14:A15"/>
    <mergeCell ref="B14:B15"/>
  </mergeCells>
  <phoneticPr fontId="15"/>
  <printOptions horizontalCentered="1"/>
  <pageMargins left="0.51181102362204722" right="0.51181102362204722" top="0.74803149606299213" bottom="0.74803149606299213" header="0.31496062992125984" footer="0.31496062992125984"/>
  <pageSetup paperSize="9" fitToHeight="0" orientation="landscape" blackAndWhite="1" r:id="rId1"/>
  <rowBreaks count="2" manualBreakCount="2">
    <brk id="30" max="11" man="1"/>
    <brk id="52"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46"/>
  <sheetViews>
    <sheetView view="pageBreakPreview" zoomScaleNormal="100" zoomScaleSheetLayoutView="100" workbookViewId="0">
      <selection activeCell="H15" sqref="H15"/>
    </sheetView>
  </sheetViews>
  <sheetFormatPr defaultRowHeight="13"/>
  <cols>
    <col min="1" max="1" width="19.08984375" customWidth="1"/>
    <col min="2" max="4" width="12.90625" customWidth="1"/>
    <col min="5" max="5" width="36" customWidth="1"/>
  </cols>
  <sheetData>
    <row r="1" spans="1:5">
      <c r="A1" t="s">
        <v>430</v>
      </c>
    </row>
    <row r="3" spans="1:5" ht="14">
      <c r="A3" s="70" t="s">
        <v>203</v>
      </c>
      <c r="B3" s="9"/>
      <c r="C3" s="9"/>
      <c r="D3" s="9"/>
      <c r="E3" s="9"/>
    </row>
    <row r="5" spans="1:5">
      <c r="E5" s="84" t="str">
        <f>'巡回航空機　別紙6-1'!O5</f>
        <v>（事業者名                ）</v>
      </c>
    </row>
    <row r="6" spans="1:5">
      <c r="A6" t="s">
        <v>100</v>
      </c>
    </row>
    <row r="7" spans="1:5" ht="17.149999999999999" customHeight="1">
      <c r="A7" s="80" t="s">
        <v>6</v>
      </c>
      <c r="B7" s="81" t="s">
        <v>5</v>
      </c>
      <c r="C7" s="202" t="s">
        <v>210</v>
      </c>
      <c r="D7" s="202" t="s">
        <v>211</v>
      </c>
      <c r="E7" s="151" t="s">
        <v>193</v>
      </c>
    </row>
    <row r="8" spans="1:5" ht="17.149999999999999" customHeight="1">
      <c r="A8" s="13"/>
      <c r="B8" s="12" t="s">
        <v>4</v>
      </c>
      <c r="C8" s="76" t="s">
        <v>1</v>
      </c>
      <c r="D8" s="76" t="s">
        <v>1</v>
      </c>
      <c r="E8" s="8"/>
    </row>
    <row r="9" spans="1:5" ht="17.149999999999999" customHeight="1">
      <c r="A9" s="103" t="s">
        <v>310</v>
      </c>
      <c r="B9" s="102"/>
      <c r="C9" s="267" t="s">
        <v>411</v>
      </c>
      <c r="D9" s="265"/>
      <c r="E9" s="93"/>
    </row>
    <row r="10" spans="1:5" ht="17.149999999999999" customHeight="1">
      <c r="A10" s="103" t="s">
        <v>98</v>
      </c>
      <c r="B10" s="102"/>
      <c r="C10" s="102"/>
      <c r="D10" s="265"/>
      <c r="E10" s="93"/>
    </row>
    <row r="11" spans="1:5" ht="17.149999999999999" customHeight="1">
      <c r="A11" s="103" t="s">
        <v>97</v>
      </c>
      <c r="B11" s="102"/>
      <c r="C11" s="265"/>
      <c r="D11" s="265"/>
      <c r="E11" s="93"/>
    </row>
    <row r="12" spans="1:5" ht="17.149999999999999" customHeight="1">
      <c r="A12" s="103" t="s">
        <v>95</v>
      </c>
      <c r="B12" s="102"/>
      <c r="C12" s="266"/>
      <c r="D12" s="265"/>
      <c r="E12" s="93"/>
    </row>
    <row r="13" spans="1:5" ht="17.149999999999999" customHeight="1">
      <c r="A13" s="103" t="s">
        <v>312</v>
      </c>
      <c r="B13" s="102"/>
      <c r="C13" s="267"/>
      <c r="D13" s="265"/>
      <c r="E13" s="93"/>
    </row>
    <row r="14" spans="1:5" ht="17.149999999999999" customHeight="1">
      <c r="A14" s="103" t="s">
        <v>98</v>
      </c>
      <c r="B14" s="102"/>
      <c r="C14" s="265"/>
      <c r="D14" s="265"/>
      <c r="E14" s="93"/>
    </row>
    <row r="15" spans="1:5" ht="17.149999999999999" customHeight="1">
      <c r="A15" s="103" t="s">
        <v>97</v>
      </c>
      <c r="B15" s="102"/>
      <c r="C15" s="265"/>
      <c r="D15" s="265"/>
      <c r="E15" s="93"/>
    </row>
    <row r="16" spans="1:5" ht="17.149999999999999" customHeight="1">
      <c r="A16" s="103" t="s">
        <v>95</v>
      </c>
      <c r="B16" s="102"/>
      <c r="C16" s="265"/>
      <c r="D16" s="265"/>
      <c r="E16" s="93"/>
    </row>
    <row r="17" spans="1:5" ht="17.149999999999999" customHeight="1">
      <c r="A17" s="103" t="s">
        <v>314</v>
      </c>
      <c r="B17" s="102"/>
      <c r="C17" s="265"/>
      <c r="D17" s="265"/>
      <c r="E17" s="93"/>
    </row>
    <row r="18" spans="1:5" ht="17.149999999999999" customHeight="1">
      <c r="A18" s="139" t="s">
        <v>7</v>
      </c>
      <c r="B18" s="102"/>
      <c r="C18" s="265"/>
      <c r="D18" s="265"/>
      <c r="E18" s="93"/>
    </row>
    <row r="19" spans="1:5" ht="17.149999999999999" customHeight="1">
      <c r="A19" s="139" t="s">
        <v>189</v>
      </c>
      <c r="B19" s="102"/>
      <c r="C19" s="265"/>
      <c r="D19" s="265"/>
      <c r="E19" s="93"/>
    </row>
    <row r="20" spans="1:5" ht="17.149999999999999" customHeight="1">
      <c r="A20" s="139" t="s">
        <v>320</v>
      </c>
      <c r="B20" s="102"/>
      <c r="C20" s="265"/>
      <c r="D20" s="265"/>
      <c r="E20" s="93"/>
    </row>
    <row r="21" spans="1:5" ht="17.149999999999999" customHeight="1">
      <c r="A21" s="139" t="s">
        <v>308</v>
      </c>
      <c r="B21" s="102"/>
      <c r="C21" s="265"/>
      <c r="D21" s="265"/>
      <c r="E21" s="93"/>
    </row>
    <row r="22" spans="1:5" ht="29.25" customHeight="1">
      <c r="A22" s="297" t="s">
        <v>381</v>
      </c>
      <c r="B22" s="102"/>
      <c r="C22" s="265"/>
      <c r="D22" s="265"/>
      <c r="E22" s="93"/>
    </row>
    <row r="23" spans="1:5" ht="17.149999999999999" customHeight="1">
      <c r="A23" s="103" t="s">
        <v>315</v>
      </c>
      <c r="B23" s="102"/>
      <c r="C23" s="265"/>
      <c r="D23" s="265"/>
      <c r="E23" s="93"/>
    </row>
    <row r="24" spans="1:5" ht="17.149999999999999" customHeight="1">
      <c r="A24" s="103" t="s">
        <v>98</v>
      </c>
      <c r="B24" s="102"/>
      <c r="C24" s="265"/>
      <c r="D24" s="265"/>
      <c r="E24" s="93"/>
    </row>
    <row r="25" spans="1:5" ht="17.149999999999999" customHeight="1">
      <c r="A25" s="103" t="s">
        <v>97</v>
      </c>
      <c r="B25" s="102"/>
      <c r="C25" s="265"/>
      <c r="D25" s="265"/>
      <c r="E25" s="93"/>
    </row>
    <row r="26" spans="1:5" ht="17.149999999999999" customHeight="1">
      <c r="A26" s="103" t="s">
        <v>95</v>
      </c>
      <c r="B26" s="102"/>
      <c r="C26" s="265"/>
      <c r="D26" s="265"/>
      <c r="E26" s="93"/>
    </row>
    <row r="27" spans="1:5" ht="17.149999999999999" customHeight="1">
      <c r="A27" s="101" t="s">
        <v>389</v>
      </c>
      <c r="B27" s="102"/>
      <c r="C27" s="265"/>
      <c r="D27" s="265"/>
      <c r="E27" s="93"/>
    </row>
    <row r="28" spans="1:5" ht="17.149999999999999" customHeight="1">
      <c r="A28" s="101" t="s">
        <v>374</v>
      </c>
      <c r="B28" s="102"/>
      <c r="C28" s="265"/>
      <c r="D28" s="265"/>
      <c r="E28" s="93"/>
    </row>
    <row r="29" spans="1:5" ht="17.149999999999999" customHeight="1">
      <c r="A29" s="101" t="s">
        <v>322</v>
      </c>
      <c r="B29" s="102"/>
      <c r="C29" s="265"/>
      <c r="D29" s="265"/>
      <c r="E29" s="93"/>
    </row>
    <row r="30" spans="1:5" ht="17.149999999999999" customHeight="1">
      <c r="A30" s="35" t="s">
        <v>145</v>
      </c>
      <c r="B30" s="27">
        <f>SUM(B9:B29)</f>
        <v>0</v>
      </c>
      <c r="C30" s="27" t="str">
        <f>IF(B30&gt;0,C10*1210000,"")</f>
        <v/>
      </c>
      <c r="D30" s="269">
        <f>MIN(B30,C30)</f>
        <v>0</v>
      </c>
      <c r="E30" s="14"/>
    </row>
    <row r="31" spans="1:5" ht="17.149999999999999" customHeight="1">
      <c r="A31" s="125" t="s">
        <v>144</v>
      </c>
      <c r="B31" s="126"/>
      <c r="C31" s="246"/>
      <c r="D31" s="246"/>
      <c r="E31" s="127"/>
    </row>
    <row r="32" spans="1:5" ht="17.149999999999999" customHeight="1">
      <c r="A32" s="128"/>
      <c r="B32" s="105"/>
      <c r="C32" s="247"/>
      <c r="D32" s="247"/>
      <c r="E32" s="96"/>
    </row>
    <row r="33" spans="1:5" ht="17.149999999999999" customHeight="1">
      <c r="A33" s="35" t="s">
        <v>145</v>
      </c>
      <c r="B33" s="60">
        <f>SUM(B31:B32)</f>
        <v>0</v>
      </c>
      <c r="C33" s="60">
        <f>SUM(C31:C32)</f>
        <v>0</v>
      </c>
      <c r="D33" s="60">
        <f>SUM(D31:D32)</f>
        <v>0</v>
      </c>
      <c r="E33" s="59"/>
    </row>
    <row r="34" spans="1:5" ht="17.149999999999999" customHeight="1">
      <c r="A34" s="11" t="s">
        <v>188</v>
      </c>
      <c r="B34" s="10">
        <f>SUM(B30,B33)</f>
        <v>0</v>
      </c>
      <c r="C34" s="10"/>
      <c r="D34" s="10"/>
      <c r="E34" s="7"/>
    </row>
    <row r="35" spans="1:5" ht="17.149999999999999" customHeight="1">
      <c r="A35" s="43" t="s">
        <v>304</v>
      </c>
      <c r="B35" s="38"/>
      <c r="C35" s="38"/>
      <c r="D35" s="38"/>
      <c r="E35" s="15"/>
    </row>
    <row r="36" spans="1:5" ht="17.149999999999999" customHeight="1">
      <c r="A36" s="43" t="s">
        <v>143</v>
      </c>
      <c r="B36" s="38"/>
      <c r="C36" s="38"/>
      <c r="D36" s="38"/>
      <c r="E36" s="15"/>
    </row>
    <row r="37" spans="1:5" ht="17.149999999999999" customHeight="1">
      <c r="A37" s="43"/>
      <c r="B37" s="38"/>
      <c r="C37" s="38"/>
      <c r="D37" s="38"/>
      <c r="E37" s="15"/>
    </row>
    <row r="38" spans="1:5" ht="17.149999999999999" customHeight="1">
      <c r="A38" s="39"/>
      <c r="B38" s="38"/>
      <c r="C38" s="38"/>
      <c r="D38" s="38"/>
      <c r="E38" s="15"/>
    </row>
    <row r="39" spans="1:5" ht="17.149999999999999" customHeight="1">
      <c r="A39" s="43" t="s">
        <v>85</v>
      </c>
      <c r="B39" s="38"/>
      <c r="C39" s="38"/>
      <c r="D39" s="38"/>
      <c r="E39" s="15"/>
    </row>
    <row r="40" spans="1:5" ht="17.149999999999999" customHeight="1">
      <c r="A40" s="42" t="s">
        <v>6</v>
      </c>
      <c r="B40" s="41" t="s">
        <v>84</v>
      </c>
      <c r="C40" s="220" t="s">
        <v>193</v>
      </c>
      <c r="D40" s="221"/>
      <c r="E40" s="160"/>
    </row>
    <row r="41" spans="1:5" ht="17.149999999999999" customHeight="1">
      <c r="A41" s="78"/>
      <c r="B41" s="44" t="s">
        <v>195</v>
      </c>
      <c r="C41" s="362"/>
      <c r="D41" s="363"/>
      <c r="E41" s="364"/>
    </row>
    <row r="42" spans="1:5" ht="17.149999999999999" customHeight="1">
      <c r="A42" s="58" t="s">
        <v>83</v>
      </c>
      <c r="B42" s="105"/>
      <c r="C42" s="365"/>
      <c r="D42" s="366"/>
      <c r="E42" s="367"/>
    </row>
    <row r="43" spans="1:5" ht="17.149999999999999" customHeight="1">
      <c r="A43" s="264" t="s">
        <v>82</v>
      </c>
      <c r="B43" s="129"/>
      <c r="C43" s="365"/>
      <c r="D43" s="366"/>
      <c r="E43" s="367"/>
    </row>
    <row r="44" spans="1:5" ht="17.149999999999999" customHeight="1">
      <c r="A44" s="40" t="s">
        <v>145</v>
      </c>
      <c r="B44" s="10">
        <f>SUM(B42:B43)</f>
        <v>0</v>
      </c>
      <c r="C44" s="163"/>
      <c r="D44" s="222"/>
      <c r="E44" s="166"/>
    </row>
    <row r="45" spans="1:5" ht="17.149999999999999" customHeight="1">
      <c r="A45" s="43" t="s">
        <v>156</v>
      </c>
      <c r="B45" s="38"/>
      <c r="C45" s="38"/>
      <c r="D45" s="38"/>
      <c r="E45" s="15"/>
    </row>
    <row r="46" spans="1:5">
      <c r="A46" t="s">
        <v>155</v>
      </c>
    </row>
  </sheetData>
  <mergeCells count="3">
    <mergeCell ref="C41:E41"/>
    <mergeCell ref="C42:E42"/>
    <mergeCell ref="C43:E43"/>
  </mergeCells>
  <phoneticPr fontId="15"/>
  <printOptions horizontalCentered="1"/>
  <pageMargins left="0.70866141732283472" right="0.70866141732283472" top="0.74803149606299213" bottom="0.74803149606299213" header="0.31496062992125984" footer="0.31496062992125984"/>
  <pageSetup paperSize="9" scale="94"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N30"/>
  <sheetViews>
    <sheetView view="pageBreakPreview" zoomScaleNormal="100" zoomScaleSheetLayoutView="100" workbookViewId="0">
      <selection activeCell="A2" sqref="A2"/>
    </sheetView>
  </sheetViews>
  <sheetFormatPr defaultColWidth="9" defaultRowHeight="13"/>
  <cols>
    <col min="1" max="6" width="9" style="3"/>
    <col min="7" max="7" width="10.26953125" style="3" bestFit="1" customWidth="1"/>
    <col min="8" max="8" width="10.6328125" style="3" customWidth="1"/>
    <col min="9" max="9" width="5.26953125" style="3" bestFit="1" customWidth="1"/>
    <col min="10" max="10" width="9" style="3" bestFit="1" customWidth="1"/>
    <col min="11" max="13" width="8.6328125" style="3" customWidth="1"/>
    <col min="14" max="16384" width="9" style="3"/>
  </cols>
  <sheetData>
    <row r="1" spans="1:14" ht="14">
      <c r="A1" s="6" t="s">
        <v>431</v>
      </c>
    </row>
    <row r="3" spans="1:14" ht="14">
      <c r="A3" s="71" t="s">
        <v>390</v>
      </c>
      <c r="B3" s="5"/>
      <c r="C3" s="5"/>
      <c r="D3" s="5"/>
      <c r="E3" s="5"/>
      <c r="F3" s="5"/>
      <c r="G3" s="5"/>
      <c r="H3" s="5"/>
      <c r="I3" s="5"/>
      <c r="J3" s="5"/>
      <c r="K3" s="5"/>
      <c r="L3" s="5"/>
      <c r="M3" s="5"/>
      <c r="N3" s="5"/>
    </row>
    <row r="5" spans="1:14">
      <c r="A5" s="3" t="s">
        <v>191</v>
      </c>
      <c r="K5" s="4"/>
      <c r="M5" s="148"/>
      <c r="N5" s="147" t="s">
        <v>204</v>
      </c>
    </row>
    <row r="6" spans="1:14" ht="50.15" customHeight="1">
      <c r="A6" s="412" t="s">
        <v>184</v>
      </c>
      <c r="B6" s="413" t="s">
        <v>391</v>
      </c>
      <c r="C6" s="413" t="s">
        <v>183</v>
      </c>
      <c r="D6" s="411" t="s">
        <v>138</v>
      </c>
      <c r="E6" s="408" t="s">
        <v>182</v>
      </c>
      <c r="F6" s="409"/>
      <c r="G6" s="410"/>
      <c r="H6" s="404" t="s">
        <v>181</v>
      </c>
      <c r="I6" s="406" t="s">
        <v>180</v>
      </c>
      <c r="J6" s="407"/>
      <c r="K6" s="408" t="s">
        <v>179</v>
      </c>
      <c r="L6" s="409"/>
      <c r="M6" s="410"/>
      <c r="N6" s="411" t="s">
        <v>48</v>
      </c>
    </row>
    <row r="7" spans="1:14" ht="72" customHeight="1">
      <c r="A7" s="411"/>
      <c r="B7" s="414"/>
      <c r="C7" s="415"/>
      <c r="D7" s="411"/>
      <c r="E7" s="67" t="s">
        <v>178</v>
      </c>
      <c r="F7" s="67" t="s">
        <v>177</v>
      </c>
      <c r="G7" s="67" t="s">
        <v>176</v>
      </c>
      <c r="H7" s="405"/>
      <c r="I7" s="68" t="s">
        <v>175</v>
      </c>
      <c r="J7" s="68" t="s">
        <v>174</v>
      </c>
      <c r="K7" s="62" t="s">
        <v>173</v>
      </c>
      <c r="L7" s="62" t="s">
        <v>172</v>
      </c>
      <c r="M7" s="67" t="s">
        <v>171</v>
      </c>
      <c r="N7" s="411"/>
    </row>
    <row r="8" spans="1:14" ht="14.25" customHeight="1">
      <c r="A8" s="143"/>
      <c r="B8" s="143"/>
      <c r="C8" s="144"/>
      <c r="D8" s="143"/>
      <c r="E8" s="143"/>
      <c r="F8" s="143"/>
      <c r="G8" s="145" t="s">
        <v>31</v>
      </c>
      <c r="H8" s="66"/>
      <c r="I8" s="65" t="s">
        <v>170</v>
      </c>
      <c r="J8" s="65" t="s">
        <v>169</v>
      </c>
      <c r="K8" s="64" t="s">
        <v>31</v>
      </c>
      <c r="L8" s="64" t="s">
        <v>31</v>
      </c>
      <c r="M8" s="63" t="s">
        <v>31</v>
      </c>
      <c r="N8" s="82"/>
    </row>
    <row r="9" spans="1:14" ht="14.25" customHeight="1">
      <c r="A9" s="272"/>
      <c r="B9" s="272"/>
      <c r="C9" s="273"/>
      <c r="D9" s="272"/>
      <c r="E9" s="272"/>
      <c r="F9" s="272"/>
      <c r="G9" s="274"/>
      <c r="H9" s="277"/>
      <c r="I9" s="275"/>
      <c r="J9" s="275"/>
      <c r="K9" s="276"/>
      <c r="L9" s="276"/>
      <c r="M9" s="161"/>
      <c r="N9" s="57"/>
    </row>
    <row r="10" spans="1:14">
      <c r="A10" s="142"/>
      <c r="B10" s="278"/>
      <c r="C10" s="142"/>
      <c r="D10" s="141"/>
      <c r="E10" s="141"/>
      <c r="F10" s="141"/>
      <c r="G10" s="270"/>
      <c r="H10" s="271"/>
      <c r="I10" s="177"/>
      <c r="J10" s="141"/>
      <c r="K10" s="177"/>
      <c r="L10" s="141"/>
      <c r="M10" s="177"/>
      <c r="N10" s="141"/>
    </row>
    <row r="11" spans="1:14" ht="14.25" customHeight="1">
      <c r="A11" s="272"/>
      <c r="B11" s="272"/>
      <c r="C11" s="273"/>
      <c r="D11" s="272"/>
      <c r="E11" s="272"/>
      <c r="F11" s="272"/>
      <c r="G11" s="274"/>
      <c r="H11" s="277"/>
      <c r="I11" s="275"/>
      <c r="J11" s="275"/>
      <c r="K11" s="276"/>
      <c r="L11" s="276"/>
      <c r="M11" s="161"/>
      <c r="N11" s="57"/>
    </row>
    <row r="12" spans="1:14">
      <c r="A12" s="142"/>
      <c r="B12" s="278"/>
      <c r="C12" s="142"/>
      <c r="D12" s="141"/>
      <c r="E12" s="141"/>
      <c r="F12" s="141"/>
      <c r="G12" s="270"/>
      <c r="H12" s="271"/>
      <c r="I12" s="141"/>
      <c r="J12" s="141"/>
      <c r="K12" s="141"/>
      <c r="L12" s="141"/>
      <c r="M12" s="141"/>
      <c r="N12" s="146"/>
    </row>
    <row r="13" spans="1:14" ht="14.25" customHeight="1">
      <c r="A13" s="272"/>
      <c r="B13" s="272"/>
      <c r="C13" s="273"/>
      <c r="D13" s="272"/>
      <c r="E13" s="272"/>
      <c r="F13" s="272"/>
      <c r="G13" s="274"/>
      <c r="H13" s="277"/>
      <c r="I13" s="275"/>
      <c r="J13" s="275"/>
      <c r="K13" s="276"/>
      <c r="L13" s="276"/>
      <c r="M13" s="161"/>
      <c r="N13" s="57"/>
    </row>
    <row r="14" spans="1:14">
      <c r="A14" s="142"/>
      <c r="B14" s="278"/>
      <c r="C14" s="142"/>
      <c r="D14" s="141"/>
      <c r="E14" s="141"/>
      <c r="F14" s="141"/>
      <c r="G14" s="270"/>
      <c r="H14" s="271"/>
      <c r="I14" s="141"/>
      <c r="J14" s="141"/>
      <c r="K14" s="141"/>
      <c r="L14" s="141"/>
      <c r="M14" s="141"/>
      <c r="N14" s="146"/>
    </row>
    <row r="15" spans="1:14" ht="14.25" customHeight="1">
      <c r="A15" s="272"/>
      <c r="B15" s="272"/>
      <c r="C15" s="273"/>
      <c r="D15" s="272"/>
      <c r="E15" s="272"/>
      <c r="F15" s="272"/>
      <c r="G15" s="274"/>
      <c r="H15" s="277"/>
      <c r="I15" s="275"/>
      <c r="J15" s="275"/>
      <c r="K15" s="276"/>
      <c r="L15" s="276"/>
      <c r="M15" s="161"/>
      <c r="N15" s="57"/>
    </row>
    <row r="16" spans="1:14" ht="27" customHeight="1">
      <c r="A16" s="142"/>
      <c r="B16" s="141"/>
      <c r="C16" s="142"/>
      <c r="D16" s="141"/>
      <c r="E16" s="141"/>
      <c r="F16" s="141"/>
      <c r="G16" s="271"/>
      <c r="H16" s="178"/>
      <c r="I16" s="141"/>
      <c r="J16" s="141"/>
      <c r="K16" s="141"/>
      <c r="L16" s="141"/>
      <c r="M16" s="141"/>
      <c r="N16" s="146"/>
    </row>
    <row r="17" spans="1:1">
      <c r="A17" s="3" t="s">
        <v>168</v>
      </c>
    </row>
    <row r="19" spans="1:1">
      <c r="A19" s="3" t="s">
        <v>127</v>
      </c>
    </row>
    <row r="20" spans="1:1">
      <c r="A20" s="3" t="s">
        <v>167</v>
      </c>
    </row>
    <row r="21" spans="1:1">
      <c r="A21" s="3" t="s">
        <v>166</v>
      </c>
    </row>
    <row r="22" spans="1:1">
      <c r="A22" s="3" t="s">
        <v>165</v>
      </c>
    </row>
    <row r="23" spans="1:1">
      <c r="A23" s="3" t="s">
        <v>164</v>
      </c>
    </row>
    <row r="24" spans="1:1">
      <c r="A24" s="3" t="s">
        <v>163</v>
      </c>
    </row>
    <row r="25" spans="1:1">
      <c r="A25" s="3" t="s">
        <v>162</v>
      </c>
    </row>
    <row r="26" spans="1:1">
      <c r="A26" s="3" t="s">
        <v>161</v>
      </c>
    </row>
    <row r="27" spans="1:1">
      <c r="A27" s="3" t="s">
        <v>160</v>
      </c>
    </row>
    <row r="28" spans="1:1">
      <c r="A28" s="3" t="s">
        <v>159</v>
      </c>
    </row>
    <row r="29" spans="1:1">
      <c r="A29" s="3" t="s">
        <v>158</v>
      </c>
    </row>
    <row r="30" spans="1:1">
      <c r="A30" s="3" t="s">
        <v>157</v>
      </c>
    </row>
  </sheetData>
  <mergeCells count="9">
    <mergeCell ref="H6:H7"/>
    <mergeCell ref="I6:J6"/>
    <mergeCell ref="K6:M6"/>
    <mergeCell ref="N6:N7"/>
    <mergeCell ref="A6:A7"/>
    <mergeCell ref="B6:B7"/>
    <mergeCell ref="C6:C7"/>
    <mergeCell ref="D6:D7"/>
    <mergeCell ref="E6:G6"/>
  </mergeCells>
  <phoneticPr fontId="15"/>
  <dataValidations count="4">
    <dataValidation type="list" allowBlank="1" showInputMessage="1" showErrorMessage="1" sqref="D10:D16">
      <formula1>"直接,委託"</formula1>
    </dataValidation>
    <dataValidation type="whole" operator="greaterThanOrEqual" allowBlank="1" showInputMessage="1" showErrorMessage="1" sqref="J10 J12 J14 J16">
      <formula1>15</formula1>
    </dataValidation>
    <dataValidation type="whole" operator="greaterThanOrEqual" allowBlank="1" showInputMessage="1" showErrorMessage="1" sqref="I10 I12 I14 I16">
      <formula1>4</formula1>
    </dataValidation>
    <dataValidation type="list" allowBlank="1" showInputMessage="1" showErrorMessage="1" sqref="A10 A12 A14 A16">
      <formula1>"患者輸送車,患者輸送艇,患者輸送航空機"</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32"/>
  <sheetViews>
    <sheetView tabSelected="1" view="pageBreakPreview" zoomScaleNormal="100" zoomScaleSheetLayoutView="100" workbookViewId="0">
      <selection activeCell="J26" sqref="J26"/>
    </sheetView>
  </sheetViews>
  <sheetFormatPr defaultColWidth="9" defaultRowHeight="13"/>
  <cols>
    <col min="1" max="1" width="17.6328125" style="3" customWidth="1"/>
    <col min="2" max="4" width="11.453125" style="3" customWidth="1"/>
    <col min="5" max="5" width="33.26953125" style="3" customWidth="1"/>
    <col min="6" max="16384" width="9" style="3"/>
  </cols>
  <sheetData>
    <row r="1" spans="1:5">
      <c r="A1" s="3" t="s">
        <v>432</v>
      </c>
    </row>
    <row r="3" spans="1:5" ht="14">
      <c r="A3" s="416" t="s">
        <v>206</v>
      </c>
      <c r="B3" s="416"/>
      <c r="C3" s="416"/>
      <c r="D3" s="416"/>
      <c r="E3" s="416"/>
    </row>
    <row r="5" spans="1:5">
      <c r="E5" s="26" t="s">
        <v>147</v>
      </c>
    </row>
    <row r="6" spans="1:5">
      <c r="A6" s="3" t="s">
        <v>100</v>
      </c>
    </row>
    <row r="7" spans="1:5" ht="17.149999999999999" customHeight="1">
      <c r="A7" s="87" t="s">
        <v>6</v>
      </c>
      <c r="B7" s="90" t="s">
        <v>5</v>
      </c>
      <c r="C7" s="206" t="s">
        <v>210</v>
      </c>
      <c r="D7" s="206" t="s">
        <v>211</v>
      </c>
      <c r="E7" s="88" t="s">
        <v>193</v>
      </c>
    </row>
    <row r="8" spans="1:5" ht="17.149999999999999" customHeight="1">
      <c r="A8" s="21" t="s">
        <v>119</v>
      </c>
      <c r="B8" s="79" t="s">
        <v>4</v>
      </c>
      <c r="C8" s="79" t="s">
        <v>1</v>
      </c>
      <c r="D8" s="79" t="s">
        <v>1</v>
      </c>
      <c r="E8" s="19"/>
    </row>
    <row r="9" spans="1:5" ht="17.149999999999999" customHeight="1">
      <c r="A9" s="106" t="s">
        <v>310</v>
      </c>
      <c r="B9" s="107"/>
      <c r="C9" s="279" t="s">
        <v>302</v>
      </c>
      <c r="D9" s="199"/>
      <c r="E9" s="108"/>
    </row>
    <row r="10" spans="1:5" ht="17.149999999999999" customHeight="1">
      <c r="A10" s="106" t="s">
        <v>317</v>
      </c>
      <c r="B10" s="107"/>
      <c r="C10" s="280"/>
      <c r="D10" s="199"/>
      <c r="E10" s="108"/>
    </row>
    <row r="11" spans="1:5" ht="17.149999999999999" customHeight="1">
      <c r="A11" s="106" t="s">
        <v>314</v>
      </c>
      <c r="B11" s="107"/>
      <c r="C11" s="199"/>
      <c r="D11" s="199"/>
      <c r="E11" s="108"/>
    </row>
    <row r="12" spans="1:5" ht="17.149999999999999" customHeight="1">
      <c r="A12" s="106" t="s">
        <v>7</v>
      </c>
      <c r="B12" s="107"/>
      <c r="C12" s="199"/>
      <c r="D12" s="199"/>
      <c r="E12" s="108"/>
    </row>
    <row r="13" spans="1:5" ht="17.149999999999999" customHeight="1">
      <c r="A13" s="106" t="s">
        <v>88</v>
      </c>
      <c r="B13" s="107"/>
      <c r="C13" s="199"/>
      <c r="D13" s="199"/>
      <c r="E13" s="108"/>
    </row>
    <row r="14" spans="1:5" ht="17.149999999999999" customHeight="1">
      <c r="A14" s="109" t="s">
        <v>325</v>
      </c>
      <c r="B14" s="107"/>
      <c r="C14" s="199"/>
      <c r="D14" s="199"/>
      <c r="E14" s="108"/>
    </row>
    <row r="15" spans="1:5" ht="17.149999999999999" customHeight="1">
      <c r="A15" s="109" t="s">
        <v>347</v>
      </c>
      <c r="B15" s="107"/>
      <c r="C15" s="199"/>
      <c r="D15" s="199"/>
      <c r="E15" s="108"/>
    </row>
    <row r="16" spans="1:5" ht="17.149999999999999" customHeight="1">
      <c r="A16" s="109" t="s">
        <v>321</v>
      </c>
      <c r="B16" s="107"/>
      <c r="C16" s="199"/>
      <c r="D16" s="199"/>
      <c r="E16" s="108"/>
    </row>
    <row r="17" spans="1:5" ht="17.149999999999999" customHeight="1">
      <c r="A17" s="124" t="s">
        <v>346</v>
      </c>
      <c r="B17" s="107"/>
      <c r="C17" s="199"/>
      <c r="D17" s="199"/>
      <c r="E17" s="108"/>
    </row>
    <row r="18" spans="1:5" ht="17.149999999999999" customHeight="1">
      <c r="A18" s="112" t="s">
        <v>345</v>
      </c>
      <c r="B18" s="107"/>
      <c r="C18" s="199"/>
      <c r="D18" s="199"/>
      <c r="E18" s="108"/>
    </row>
    <row r="19" spans="1:5" ht="17.149999999999999" customHeight="1">
      <c r="A19" s="112" t="s">
        <v>322</v>
      </c>
      <c r="B19" s="107"/>
      <c r="C19" s="199"/>
      <c r="D19" s="199"/>
      <c r="E19" s="108"/>
    </row>
    <row r="20" spans="1:5" ht="17.149999999999999" customHeight="1">
      <c r="A20" s="90" t="s">
        <v>145</v>
      </c>
      <c r="B20" s="24">
        <f>SUM(B9:B19)</f>
        <v>0</v>
      </c>
      <c r="C20" s="201" t="str">
        <f>IF(C10="患者輸送車",765000,IF(C10="患者輸送艇",1289000,IF(C10="患者輸送航空機",2771000,"")))</f>
        <v/>
      </c>
      <c r="D20" s="201">
        <f>MIN(B20,C20)</f>
        <v>0</v>
      </c>
      <c r="E20" s="23"/>
    </row>
    <row r="21" spans="1:5" ht="17.149999999999999" customHeight="1">
      <c r="A21" s="155" t="s">
        <v>144</v>
      </c>
      <c r="B21" s="156"/>
      <c r="C21" s="224"/>
      <c r="D21" s="224"/>
      <c r="E21" s="154"/>
    </row>
    <row r="22" spans="1:5" ht="17.149999999999999" customHeight="1">
      <c r="A22" s="157"/>
      <c r="B22" s="110"/>
      <c r="C22" s="200"/>
      <c r="D22" s="200"/>
      <c r="E22" s="111"/>
    </row>
    <row r="23" spans="1:5" ht="17.149999999999999" customHeight="1">
      <c r="A23" s="90" t="s">
        <v>145</v>
      </c>
      <c r="B23" s="24">
        <f>SUM(B22)</f>
        <v>0</v>
      </c>
      <c r="C23" s="24"/>
      <c r="D23" s="24"/>
      <c r="E23" s="23"/>
    </row>
    <row r="24" spans="1:5" ht="17.149999999999999" customHeight="1">
      <c r="A24" s="18" t="s">
        <v>188</v>
      </c>
      <c r="B24" s="17">
        <f>SUM(B20,B23)</f>
        <v>0</v>
      </c>
      <c r="C24" s="17"/>
      <c r="D24" s="17"/>
      <c r="E24" s="16"/>
    </row>
    <row r="25" spans="1:5" ht="17.149999999999999" customHeight="1">
      <c r="A25" s="51" t="s">
        <v>303</v>
      </c>
      <c r="B25" s="46"/>
      <c r="C25" s="46"/>
      <c r="D25" s="46"/>
      <c r="E25" s="26"/>
    </row>
    <row r="26" spans="1:5" ht="17.149999999999999" customHeight="1">
      <c r="A26" s="47"/>
      <c r="B26" s="46"/>
      <c r="C26" s="46"/>
      <c r="D26" s="46"/>
      <c r="E26" s="26"/>
    </row>
    <row r="27" spans="1:5" ht="17.149999999999999" customHeight="1">
      <c r="A27" s="51" t="s">
        <v>85</v>
      </c>
      <c r="B27" s="46"/>
      <c r="C27" s="46"/>
      <c r="D27" s="46"/>
      <c r="E27" s="26"/>
    </row>
    <row r="28" spans="1:5" ht="17.149999999999999" customHeight="1">
      <c r="A28" s="50" t="s">
        <v>6</v>
      </c>
      <c r="B28" s="49" t="s">
        <v>84</v>
      </c>
      <c r="C28" s="220" t="s">
        <v>193</v>
      </c>
      <c r="D28" s="221"/>
      <c r="E28" s="160"/>
    </row>
    <row r="29" spans="1:5" ht="17.149999999999999" customHeight="1">
      <c r="A29" s="50"/>
      <c r="B29" s="54" t="s">
        <v>195</v>
      </c>
      <c r="C29" s="362"/>
      <c r="D29" s="363"/>
      <c r="E29" s="364"/>
    </row>
    <row r="30" spans="1:5" ht="17.149999999999999" customHeight="1">
      <c r="A30" s="223" t="s">
        <v>185</v>
      </c>
      <c r="B30" s="110"/>
      <c r="C30" s="365"/>
      <c r="D30" s="366"/>
      <c r="E30" s="367"/>
    </row>
    <row r="31" spans="1:5" ht="17.149999999999999" customHeight="1">
      <c r="A31" s="162" t="s">
        <v>82</v>
      </c>
      <c r="B31" s="137"/>
      <c r="C31" s="417"/>
      <c r="D31" s="418"/>
      <c r="E31" s="419"/>
    </row>
    <row r="32" spans="1:5" ht="17.149999999999999" customHeight="1">
      <c r="A32" s="89" t="s">
        <v>145</v>
      </c>
      <c r="B32" s="17">
        <f>SUM(B30:B31)</f>
        <v>0</v>
      </c>
      <c r="C32" s="163"/>
      <c r="D32" s="222"/>
      <c r="E32" s="166"/>
    </row>
  </sheetData>
  <mergeCells count="4">
    <mergeCell ref="A3:E3"/>
    <mergeCell ref="C29:E29"/>
    <mergeCell ref="C30:E30"/>
    <mergeCell ref="C31:E31"/>
  </mergeCells>
  <phoneticPr fontId="15"/>
  <dataValidations count="1">
    <dataValidation type="list" allowBlank="1" showInputMessage="1" showErrorMessage="1" sqref="C10">
      <formula1>"患者輸送車,患者輸送艇,患者輸送航空機"</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26"/>
  <sheetViews>
    <sheetView view="pageBreakPreview" zoomScaleNormal="100" zoomScaleSheetLayoutView="100" workbookViewId="0">
      <selection activeCell="B2" sqref="B2"/>
    </sheetView>
  </sheetViews>
  <sheetFormatPr defaultRowHeight="13"/>
  <cols>
    <col min="1" max="1" width="17.6328125" customWidth="1"/>
    <col min="5" max="9" width="11.36328125" bestFit="1" customWidth="1"/>
    <col min="10" max="10" width="11.36328125" customWidth="1"/>
    <col min="11" max="11" width="13.36328125" customWidth="1"/>
    <col min="12" max="12" width="12.08984375" customWidth="1"/>
  </cols>
  <sheetData>
    <row r="1" spans="1:12" ht="14">
      <c r="A1" s="2" t="s">
        <v>433</v>
      </c>
    </row>
    <row r="3" spans="1:12">
      <c r="A3" s="327" t="s">
        <v>348</v>
      </c>
      <c r="B3" s="327"/>
      <c r="C3" s="327"/>
      <c r="D3" s="327"/>
      <c r="E3" s="327"/>
      <c r="F3" s="327"/>
      <c r="G3" s="327"/>
      <c r="H3" s="327"/>
      <c r="I3" s="327"/>
      <c r="J3" s="327"/>
      <c r="K3" s="327"/>
      <c r="L3" s="327"/>
    </row>
    <row r="4" spans="1:12">
      <c r="J4" s="86" t="s">
        <v>352</v>
      </c>
      <c r="K4" s="421"/>
      <c r="L4" s="421"/>
    </row>
    <row r="5" spans="1:12">
      <c r="I5" s="153"/>
      <c r="J5" s="153"/>
      <c r="K5" s="153"/>
      <c r="L5" s="293"/>
    </row>
    <row r="6" spans="1:12">
      <c r="A6" s="3" t="s">
        <v>191</v>
      </c>
    </row>
    <row r="7" spans="1:12">
      <c r="A7" t="s">
        <v>354</v>
      </c>
    </row>
    <row r="8" spans="1:12" ht="33.75" customHeight="1">
      <c r="A8" s="338" t="s">
        <v>349</v>
      </c>
      <c r="B8" s="340" t="s">
        <v>52</v>
      </c>
      <c r="C8" s="340" t="s">
        <v>8</v>
      </c>
      <c r="D8" s="340" t="s">
        <v>51</v>
      </c>
      <c r="E8" s="340" t="s">
        <v>50</v>
      </c>
      <c r="F8" s="340" t="s">
        <v>49</v>
      </c>
      <c r="G8" s="340"/>
      <c r="H8" s="340"/>
      <c r="I8" s="340"/>
      <c r="J8" s="340"/>
      <c r="K8" s="340" t="s">
        <v>0</v>
      </c>
      <c r="L8" s="340"/>
    </row>
    <row r="9" spans="1:12" ht="20.149999999999999" customHeight="1">
      <c r="A9" s="339"/>
      <c r="B9" s="340"/>
      <c r="C9" s="340"/>
      <c r="D9" s="340"/>
      <c r="E9" s="340"/>
      <c r="F9" s="284" t="s">
        <v>47</v>
      </c>
      <c r="G9" s="284" t="s">
        <v>46</v>
      </c>
      <c r="H9" s="284" t="s">
        <v>45</v>
      </c>
      <c r="I9" s="284" t="s">
        <v>44</v>
      </c>
      <c r="J9" s="283" t="s">
        <v>43</v>
      </c>
      <c r="K9" s="340"/>
      <c r="L9" s="340"/>
    </row>
    <row r="10" spans="1:12" ht="24" customHeight="1">
      <c r="A10" s="116"/>
      <c r="B10" s="116"/>
      <c r="C10" s="117"/>
      <c r="D10" s="117"/>
      <c r="E10" s="291"/>
      <c r="F10" s="291"/>
      <c r="G10" s="291"/>
      <c r="H10" s="291"/>
      <c r="I10" s="291"/>
      <c r="J10" s="291"/>
      <c r="K10" s="119"/>
      <c r="L10" s="120"/>
    </row>
    <row r="11" spans="1:12" ht="24" customHeight="1">
      <c r="A11" s="116"/>
      <c r="B11" s="116"/>
      <c r="C11" s="116"/>
      <c r="D11" s="116"/>
      <c r="E11" s="116"/>
      <c r="F11" s="116"/>
      <c r="G11" s="116"/>
      <c r="H11" s="116"/>
      <c r="I11" s="116"/>
      <c r="J11" s="116"/>
      <c r="K11" s="119"/>
      <c r="L11" s="120"/>
    </row>
    <row r="12" spans="1:12" ht="24" customHeight="1">
      <c r="A12" s="116"/>
      <c r="B12" s="116"/>
      <c r="C12" s="116"/>
      <c r="D12" s="116"/>
      <c r="E12" s="116"/>
      <c r="F12" s="116"/>
      <c r="G12" s="116"/>
      <c r="H12" s="116"/>
      <c r="I12" s="116"/>
      <c r="J12" s="116"/>
      <c r="K12" s="119"/>
      <c r="L12" s="120"/>
    </row>
    <row r="13" spans="1:12" ht="24" customHeight="1">
      <c r="A13" s="116"/>
      <c r="B13" s="116"/>
      <c r="C13" s="116"/>
      <c r="D13" s="116"/>
      <c r="E13" s="116"/>
      <c r="F13" s="116"/>
      <c r="G13" s="116"/>
      <c r="H13" s="116"/>
      <c r="I13" s="116"/>
      <c r="J13" s="116"/>
      <c r="K13" s="119"/>
      <c r="L13" s="120"/>
    </row>
    <row r="14" spans="1:12" ht="13.5" customHeight="1">
      <c r="A14" s="15"/>
      <c r="B14" s="15"/>
      <c r="C14" s="15"/>
      <c r="D14" s="15"/>
      <c r="E14" s="15"/>
      <c r="F14" s="15"/>
      <c r="G14" s="15"/>
      <c r="H14" s="15"/>
      <c r="I14" s="15"/>
      <c r="J14" s="15"/>
      <c r="K14" s="15"/>
      <c r="L14" s="15"/>
    </row>
    <row r="15" spans="1:12">
      <c r="A15" t="s">
        <v>355</v>
      </c>
    </row>
    <row r="16" spans="1:12" ht="33.75" customHeight="1">
      <c r="A16" s="338" t="s">
        <v>349</v>
      </c>
      <c r="B16" s="334" t="s">
        <v>52</v>
      </c>
      <c r="C16" s="334" t="s">
        <v>8</v>
      </c>
      <c r="D16" s="334" t="s">
        <v>51</v>
      </c>
      <c r="E16" s="334" t="s">
        <v>50</v>
      </c>
      <c r="F16" s="328" t="s">
        <v>49</v>
      </c>
      <c r="G16" s="329"/>
      <c r="H16" s="329"/>
      <c r="I16" s="329"/>
      <c r="J16" s="330"/>
      <c r="K16" s="345" t="s">
        <v>0</v>
      </c>
      <c r="L16" s="347"/>
    </row>
    <row r="17" spans="1:12" ht="20.149999999999999" customHeight="1">
      <c r="A17" s="420"/>
      <c r="B17" s="335"/>
      <c r="C17" s="335"/>
      <c r="D17" s="335"/>
      <c r="E17" s="335"/>
      <c r="F17" s="284" t="s">
        <v>47</v>
      </c>
      <c r="G17" s="284" t="s">
        <v>46</v>
      </c>
      <c r="H17" s="284" t="s">
        <v>45</v>
      </c>
      <c r="I17" s="284" t="s">
        <v>44</v>
      </c>
      <c r="J17" s="283" t="s">
        <v>43</v>
      </c>
      <c r="K17" s="348"/>
      <c r="L17" s="350"/>
    </row>
    <row r="18" spans="1:12" ht="24" customHeight="1">
      <c r="A18" s="116"/>
      <c r="B18" s="116"/>
      <c r="C18" s="117"/>
      <c r="D18" s="117"/>
      <c r="E18" s="291"/>
      <c r="F18" s="291"/>
      <c r="G18" s="291"/>
      <c r="H18" s="291"/>
      <c r="I18" s="291"/>
      <c r="J18" s="291"/>
      <c r="K18" s="119"/>
      <c r="L18" s="120"/>
    </row>
    <row r="19" spans="1:12" ht="24" customHeight="1">
      <c r="A19" s="116"/>
      <c r="B19" s="116"/>
      <c r="C19" s="116"/>
      <c r="D19" s="116"/>
      <c r="E19" s="116"/>
      <c r="F19" s="116"/>
      <c r="G19" s="116"/>
      <c r="H19" s="116"/>
      <c r="I19" s="116"/>
      <c r="J19" s="116"/>
      <c r="K19" s="119"/>
      <c r="L19" s="120"/>
    </row>
    <row r="20" spans="1:12" ht="24" customHeight="1">
      <c r="A20" s="116"/>
      <c r="B20" s="116"/>
      <c r="C20" s="116"/>
      <c r="D20" s="116"/>
      <c r="E20" s="116"/>
      <c r="F20" s="116"/>
      <c r="G20" s="116"/>
      <c r="H20" s="116"/>
      <c r="I20" s="116"/>
      <c r="J20" s="116"/>
      <c r="K20" s="119"/>
      <c r="L20" s="120"/>
    </row>
    <row r="21" spans="1:12" ht="24" customHeight="1">
      <c r="A21" s="116"/>
      <c r="B21" s="116"/>
      <c r="C21" s="116"/>
      <c r="D21" s="116"/>
      <c r="E21" s="116"/>
      <c r="F21" s="116"/>
      <c r="G21" s="116"/>
      <c r="H21" s="116"/>
      <c r="I21" s="116"/>
      <c r="J21" s="116"/>
      <c r="K21" s="119"/>
      <c r="L21" s="120"/>
    </row>
    <row r="22" spans="1:12">
      <c r="A22" t="s">
        <v>350</v>
      </c>
    </row>
    <row r="23" spans="1:12">
      <c r="A23" t="s">
        <v>41</v>
      </c>
    </row>
    <row r="24" spans="1:12">
      <c r="A24" t="s">
        <v>351</v>
      </c>
    </row>
    <row r="25" spans="1:12">
      <c r="A25" t="s">
        <v>39</v>
      </c>
    </row>
    <row r="26" spans="1:12">
      <c r="A26" t="s">
        <v>38</v>
      </c>
    </row>
  </sheetData>
  <mergeCells count="16">
    <mergeCell ref="A16:A17"/>
    <mergeCell ref="B16:B17"/>
    <mergeCell ref="A3:L3"/>
    <mergeCell ref="K4:L4"/>
    <mergeCell ref="K8:L9"/>
    <mergeCell ref="A8:A9"/>
    <mergeCell ref="B8:B9"/>
    <mergeCell ref="C8:C9"/>
    <mergeCell ref="D8:D9"/>
    <mergeCell ref="E8:E9"/>
    <mergeCell ref="F8:J8"/>
    <mergeCell ref="K16:L17"/>
    <mergeCell ref="F16:J16"/>
    <mergeCell ref="E16:E17"/>
    <mergeCell ref="D16:D17"/>
    <mergeCell ref="C16:C17"/>
  </mergeCells>
  <phoneticPr fontId="15"/>
  <printOptions horizontalCentered="1"/>
  <pageMargins left="0.51181102362204722" right="0.51181102362204722" top="0.74803149606299213" bottom="0.74803149606299213" header="0.31496062992125984" footer="0.31496062992125984"/>
  <pageSetup paperSize="9" fitToHeight="0" orientation="landscape" blackAndWhite="1" r:id="rId1"/>
  <rowBreaks count="1" manualBreakCount="1">
    <brk id="26"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E27"/>
  <sheetViews>
    <sheetView view="pageBreakPreview" topLeftCell="A4" zoomScaleNormal="100" zoomScaleSheetLayoutView="100" workbookViewId="0">
      <selection activeCell="B2" sqref="B2"/>
    </sheetView>
  </sheetViews>
  <sheetFormatPr defaultColWidth="9" defaultRowHeight="13"/>
  <cols>
    <col min="1" max="1" width="17.6328125" style="3" customWidth="1"/>
    <col min="2" max="4" width="11.453125" style="3" customWidth="1"/>
    <col min="5" max="5" width="33.26953125" style="3" customWidth="1"/>
    <col min="6" max="16384" width="9" style="3"/>
  </cols>
  <sheetData>
    <row r="1" spans="1:5">
      <c r="A1" s="3" t="s">
        <v>434</v>
      </c>
    </row>
    <row r="3" spans="1:5" ht="14">
      <c r="A3" s="416" t="s">
        <v>206</v>
      </c>
      <c r="B3" s="416"/>
      <c r="C3" s="416"/>
      <c r="D3" s="416"/>
      <c r="E3" s="416"/>
    </row>
    <row r="5" spans="1:5">
      <c r="D5" s="292" t="s">
        <v>353</v>
      </c>
      <c r="E5" s="294"/>
    </row>
    <row r="6" spans="1:5">
      <c r="A6" s="3" t="s">
        <v>100</v>
      </c>
    </row>
    <row r="7" spans="1:5" ht="17.149999999999999" customHeight="1">
      <c r="A7" s="286" t="s">
        <v>6</v>
      </c>
      <c r="B7" s="288" t="s">
        <v>5</v>
      </c>
      <c r="C7" s="287" t="s">
        <v>210</v>
      </c>
      <c r="D7" s="287" t="s">
        <v>211</v>
      </c>
      <c r="E7" s="287" t="s">
        <v>193</v>
      </c>
    </row>
    <row r="8" spans="1:5" ht="17.149999999999999" customHeight="1">
      <c r="A8" s="21"/>
      <c r="B8" s="79" t="s">
        <v>1</v>
      </c>
      <c r="C8" s="79" t="s">
        <v>1</v>
      </c>
      <c r="D8" s="79" t="s">
        <v>1</v>
      </c>
      <c r="E8" s="19"/>
    </row>
    <row r="9" spans="1:5" ht="17.149999999999999" customHeight="1">
      <c r="A9" s="106" t="s">
        <v>310</v>
      </c>
      <c r="B9" s="107"/>
      <c r="C9" s="279" t="s">
        <v>356</v>
      </c>
      <c r="D9" s="199"/>
      <c r="E9" s="108"/>
    </row>
    <row r="10" spans="1:5" ht="17.149999999999999" customHeight="1">
      <c r="A10" s="109" t="s">
        <v>369</v>
      </c>
      <c r="B10" s="107"/>
      <c r="C10" s="279" t="s">
        <v>357</v>
      </c>
      <c r="D10" s="199"/>
      <c r="E10" s="108"/>
    </row>
    <row r="11" spans="1:5" ht="17.149999999999999" customHeight="1">
      <c r="A11" s="109" t="s">
        <v>370</v>
      </c>
      <c r="B11" s="107"/>
      <c r="C11" s="295"/>
      <c r="D11" s="199"/>
      <c r="E11" s="108"/>
    </row>
    <row r="12" spans="1:5" ht="17.149999999999999" customHeight="1">
      <c r="A12" s="109" t="s">
        <v>371</v>
      </c>
      <c r="B12" s="107"/>
      <c r="C12" s="279" t="s">
        <v>392</v>
      </c>
      <c r="D12" s="199"/>
      <c r="E12" s="108"/>
    </row>
    <row r="13" spans="1:5" ht="17.149999999999999" customHeight="1">
      <c r="A13" s="124"/>
      <c r="B13" s="107"/>
      <c r="C13" s="295"/>
      <c r="D13" s="199"/>
      <c r="E13" s="108"/>
    </row>
    <row r="14" spans="1:5" ht="17.149999999999999" customHeight="1">
      <c r="A14" s="112"/>
      <c r="B14" s="107"/>
      <c r="C14" s="199"/>
      <c r="D14" s="199"/>
      <c r="E14" s="108"/>
    </row>
    <row r="15" spans="1:5" ht="17.149999999999999" customHeight="1">
      <c r="A15" s="288" t="s">
        <v>145</v>
      </c>
      <c r="B15" s="24">
        <f>SUM(B9:B14)</f>
        <v>0</v>
      </c>
      <c r="C15" s="201">
        <f>C11*40950+C13*11900</f>
        <v>0</v>
      </c>
      <c r="D15" s="201">
        <f>MIN(B15,C15)</f>
        <v>0</v>
      </c>
      <c r="E15" s="23"/>
    </row>
    <row r="16" spans="1:5" ht="17.149999999999999" customHeight="1">
      <c r="A16" s="155" t="s">
        <v>144</v>
      </c>
      <c r="B16" s="156"/>
      <c r="C16" s="224"/>
      <c r="D16" s="224"/>
      <c r="E16" s="154"/>
    </row>
    <row r="17" spans="1:5" ht="17.149999999999999" customHeight="1">
      <c r="A17" s="157"/>
      <c r="B17" s="110"/>
      <c r="C17" s="200"/>
      <c r="D17" s="200"/>
      <c r="E17" s="111"/>
    </row>
    <row r="18" spans="1:5" ht="17.149999999999999" customHeight="1">
      <c r="A18" s="288" t="s">
        <v>145</v>
      </c>
      <c r="B18" s="24">
        <f>SUM(B16:B17)</f>
        <v>0</v>
      </c>
      <c r="C18" s="24">
        <f>SUM(C16:C17)</f>
        <v>0</v>
      </c>
      <c r="D18" s="24">
        <f>SUM(D16:D17)</f>
        <v>0</v>
      </c>
      <c r="E18" s="23"/>
    </row>
    <row r="19" spans="1:5" ht="17.149999999999999" customHeight="1">
      <c r="A19" s="289" t="s">
        <v>188</v>
      </c>
      <c r="B19" s="17">
        <f>SUM(B15,B18)</f>
        <v>0</v>
      </c>
      <c r="C19" s="17">
        <f>SUM(C15,C18)</f>
        <v>0</v>
      </c>
      <c r="D19" s="17">
        <f>SUM(D15,D18)</f>
        <v>0</v>
      </c>
      <c r="E19" s="16"/>
    </row>
    <row r="20" spans="1:5" ht="17.149999999999999" customHeight="1">
      <c r="A20" s="51"/>
      <c r="B20" s="46"/>
      <c r="C20" s="46"/>
      <c r="D20" s="46"/>
      <c r="E20" s="26"/>
    </row>
    <row r="21" spans="1:5" ht="17.149999999999999" customHeight="1">
      <c r="A21" s="47"/>
      <c r="B21" s="46"/>
      <c r="C21" s="46"/>
      <c r="D21" s="46"/>
      <c r="E21" s="26"/>
    </row>
    <row r="22" spans="1:5" ht="17.149999999999999" customHeight="1">
      <c r="A22" s="51" t="s">
        <v>85</v>
      </c>
      <c r="B22" s="46"/>
      <c r="C22" s="46"/>
      <c r="D22" s="46"/>
      <c r="E22" s="26"/>
    </row>
    <row r="23" spans="1:5" ht="17.149999999999999" customHeight="1">
      <c r="A23" s="290" t="s">
        <v>6</v>
      </c>
      <c r="B23" s="49" t="s">
        <v>84</v>
      </c>
      <c r="C23" s="220" t="s">
        <v>193</v>
      </c>
      <c r="D23" s="221"/>
      <c r="E23" s="160"/>
    </row>
    <row r="24" spans="1:5" ht="17.149999999999999" customHeight="1">
      <c r="A24" s="290"/>
      <c r="B24" s="54" t="s">
        <v>195</v>
      </c>
      <c r="C24" s="362"/>
      <c r="D24" s="363"/>
      <c r="E24" s="364"/>
    </row>
    <row r="25" spans="1:5" ht="17.149999999999999" customHeight="1">
      <c r="A25" s="58" t="s">
        <v>83</v>
      </c>
      <c r="B25" s="110"/>
      <c r="C25" s="365"/>
      <c r="D25" s="366"/>
      <c r="E25" s="367"/>
    </row>
    <row r="26" spans="1:5" ht="17.149999999999999" customHeight="1">
      <c r="A26" s="162" t="s">
        <v>82</v>
      </c>
      <c r="B26" s="137"/>
      <c r="C26" s="417"/>
      <c r="D26" s="418"/>
      <c r="E26" s="419"/>
    </row>
    <row r="27" spans="1:5" ht="17.149999999999999" customHeight="1">
      <c r="A27" s="285" t="s">
        <v>145</v>
      </c>
      <c r="B27" s="17">
        <f>SUM(B25:B26)</f>
        <v>0</v>
      </c>
      <c r="C27" s="163"/>
      <c r="D27" s="222"/>
      <c r="E27" s="166"/>
    </row>
  </sheetData>
  <mergeCells count="4">
    <mergeCell ref="A3:E3"/>
    <mergeCell ref="C24:E24"/>
    <mergeCell ref="C25:E25"/>
    <mergeCell ref="C26:E26"/>
  </mergeCells>
  <phoneticPr fontId="15"/>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view="pageBreakPreview" zoomScale="130" zoomScaleNormal="100" zoomScaleSheetLayoutView="130" workbookViewId="0"/>
  </sheetViews>
  <sheetFormatPr defaultColWidth="9" defaultRowHeight="13"/>
  <cols>
    <col min="1" max="1" width="2.08984375" style="305" customWidth="1"/>
    <col min="2" max="2" width="47" style="305" customWidth="1"/>
    <col min="3" max="3" width="3.90625" style="305" customWidth="1"/>
    <col min="4" max="4" width="12.6328125" style="305" bestFit="1" customWidth="1"/>
    <col min="5" max="5" width="3.36328125" style="305" bestFit="1" customWidth="1"/>
    <col min="6" max="6" width="14.7265625" style="305" customWidth="1"/>
    <col min="7" max="7" width="2.453125" style="305" bestFit="1" customWidth="1"/>
    <col min="8" max="8" width="9" style="305"/>
    <col min="9" max="9" width="3.36328125" style="305" bestFit="1" customWidth="1"/>
    <col min="10" max="10" width="12.36328125" style="305" bestFit="1" customWidth="1"/>
    <col min="11" max="16384" width="9" style="305"/>
  </cols>
  <sheetData>
    <row r="1" spans="2:10">
      <c r="B1" s="61" t="s">
        <v>435</v>
      </c>
    </row>
    <row r="3" spans="2:10">
      <c r="B3" s="309" t="s">
        <v>208</v>
      </c>
    </row>
    <row r="4" spans="2:10">
      <c r="B4" s="249" t="s">
        <v>209</v>
      </c>
      <c r="C4" s="306"/>
      <c r="D4" s="307"/>
      <c r="E4" s="307"/>
      <c r="F4" s="307"/>
      <c r="G4" s="307"/>
      <c r="H4" s="307"/>
      <c r="I4" s="307"/>
      <c r="J4" s="308"/>
    </row>
    <row r="5" spans="2:10">
      <c r="B5" s="320" t="s">
        <v>417</v>
      </c>
      <c r="C5" s="306"/>
      <c r="D5" s="307"/>
      <c r="E5" s="307"/>
      <c r="F5" s="307"/>
      <c r="G5" s="307"/>
      <c r="H5" s="307"/>
      <c r="I5" s="307"/>
      <c r="J5" s="308"/>
    </row>
    <row r="6" spans="2:10">
      <c r="B6" s="321" t="s">
        <v>436</v>
      </c>
      <c r="C6" s="309"/>
      <c r="D6" s="310"/>
      <c r="E6" s="310"/>
      <c r="F6" s="310"/>
      <c r="G6" s="310"/>
      <c r="H6" s="310"/>
      <c r="I6" s="310"/>
      <c r="J6" s="311"/>
    </row>
    <row r="7" spans="2:10">
      <c r="B7" s="322"/>
      <c r="C7" s="309"/>
      <c r="D7" s="310"/>
      <c r="E7" s="310"/>
      <c r="F7" s="298" t="s">
        <v>412</v>
      </c>
      <c r="G7" s="310"/>
      <c r="H7" s="312"/>
      <c r="I7" s="310"/>
      <c r="J7" s="311"/>
    </row>
    <row r="8" spans="2:10">
      <c r="B8" s="322"/>
      <c r="C8" s="309"/>
      <c r="D8" s="313">
        <v>10042000</v>
      </c>
      <c r="E8" s="310" t="s">
        <v>418</v>
      </c>
      <c r="F8" s="314"/>
      <c r="G8" s="310" t="s">
        <v>419</v>
      </c>
      <c r="H8" s="315">
        <v>12</v>
      </c>
      <c r="I8" s="310" t="s">
        <v>420</v>
      </c>
      <c r="J8" s="316">
        <f>IFERROR(D8*F8/H8,"　")</f>
        <v>0</v>
      </c>
    </row>
    <row r="9" spans="2:10">
      <c r="B9" s="322"/>
      <c r="C9" s="309"/>
      <c r="D9" s="313"/>
      <c r="E9" s="310"/>
      <c r="F9" s="315"/>
      <c r="G9" s="310"/>
      <c r="H9" s="315"/>
      <c r="I9" s="310"/>
      <c r="J9" s="316"/>
    </row>
    <row r="10" spans="2:10">
      <c r="B10" s="323"/>
      <c r="C10" s="317"/>
      <c r="D10" s="318"/>
      <c r="E10" s="318"/>
      <c r="F10" s="318"/>
      <c r="G10" s="318"/>
      <c r="H10" s="318"/>
      <c r="I10" s="318"/>
      <c r="J10" s="319"/>
    </row>
  </sheetData>
  <phoneticPr fontId="15"/>
  <pageMargins left="0.7" right="0.7" top="0.75" bottom="0.75" header="0.3" footer="0.3"/>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E111"/>
  <sheetViews>
    <sheetView view="pageBreakPreview" zoomScaleNormal="100" zoomScaleSheetLayoutView="100" workbookViewId="0">
      <selection activeCell="C10" sqref="C10"/>
    </sheetView>
  </sheetViews>
  <sheetFormatPr defaultColWidth="9" defaultRowHeight="13"/>
  <cols>
    <col min="1" max="1" width="47.7265625" style="3" customWidth="1"/>
    <col min="2" max="4" width="12.36328125" style="3" customWidth="1"/>
    <col min="5" max="5" width="40.6328125" style="3" customWidth="1"/>
    <col min="6" max="16384" width="9" style="3"/>
  </cols>
  <sheetData>
    <row r="1" spans="1:5">
      <c r="A1" s="3" t="s">
        <v>422</v>
      </c>
    </row>
    <row r="3" spans="1:5" ht="14">
      <c r="A3" s="164" t="s">
        <v>199</v>
      </c>
      <c r="B3" s="165"/>
      <c r="C3" s="165"/>
      <c r="D3" s="165"/>
      <c r="E3" s="165"/>
    </row>
    <row r="5" spans="1:5">
      <c r="E5" s="26"/>
    </row>
    <row r="6" spans="1:5">
      <c r="E6" s="72" t="str">
        <f>'へき地拠点　別紙3－1'!L5</f>
        <v>（へき地医療拠点病院名　　　　　　　　        ）</v>
      </c>
    </row>
    <row r="7" spans="1:5">
      <c r="A7" s="3" t="s">
        <v>100</v>
      </c>
    </row>
    <row r="8" spans="1:5" ht="17.149999999999999" customHeight="1">
      <c r="A8" s="150" t="s">
        <v>6</v>
      </c>
      <c r="B8" s="149" t="s">
        <v>5</v>
      </c>
      <c r="C8" s="198" t="s">
        <v>210</v>
      </c>
      <c r="D8" s="198" t="s">
        <v>211</v>
      </c>
      <c r="E8" s="151" t="s">
        <v>193</v>
      </c>
    </row>
    <row r="9" spans="1:5" ht="17.149999999999999" customHeight="1">
      <c r="A9" s="21" t="s">
        <v>99</v>
      </c>
      <c r="B9" s="79" t="s">
        <v>4</v>
      </c>
      <c r="C9" s="79" t="s">
        <v>1</v>
      </c>
      <c r="D9" s="79" t="s">
        <v>1</v>
      </c>
      <c r="E9" s="19"/>
    </row>
    <row r="10" spans="1:5" ht="17.149999999999999" customHeight="1">
      <c r="A10" s="106" t="s">
        <v>310</v>
      </c>
      <c r="B10" s="107"/>
      <c r="C10" s="199"/>
      <c r="D10" s="199"/>
      <c r="E10" s="108"/>
    </row>
    <row r="11" spans="1:5" ht="17.149999999999999" customHeight="1">
      <c r="A11" s="106" t="s">
        <v>317</v>
      </c>
      <c r="B11" s="107"/>
      <c r="C11" s="199"/>
      <c r="D11" s="199"/>
      <c r="E11" s="108"/>
    </row>
    <row r="12" spans="1:5" ht="17.149999999999999" customHeight="1">
      <c r="A12" s="106" t="s">
        <v>98</v>
      </c>
      <c r="B12" s="107"/>
      <c r="C12" s="199"/>
      <c r="D12" s="199"/>
      <c r="E12" s="108"/>
    </row>
    <row r="13" spans="1:5" ht="17.149999999999999" customHeight="1">
      <c r="A13" s="106" t="s">
        <v>97</v>
      </c>
      <c r="B13" s="107"/>
      <c r="C13" s="199"/>
      <c r="D13" s="199"/>
      <c r="E13" s="108"/>
    </row>
    <row r="14" spans="1:5" ht="17.149999999999999" customHeight="1">
      <c r="A14" s="106" t="s">
        <v>96</v>
      </c>
      <c r="B14" s="107"/>
      <c r="C14" s="199"/>
      <c r="D14" s="199"/>
      <c r="E14" s="108"/>
    </row>
    <row r="15" spans="1:5" ht="17.149999999999999" customHeight="1">
      <c r="A15" s="106" t="s">
        <v>95</v>
      </c>
      <c r="B15" s="107"/>
      <c r="C15" s="199"/>
      <c r="D15" s="199"/>
      <c r="E15" s="108"/>
    </row>
    <row r="16" spans="1:5" ht="17.149999999999999" customHeight="1">
      <c r="A16" s="106" t="s">
        <v>314</v>
      </c>
      <c r="B16" s="107"/>
      <c r="C16" s="199"/>
      <c r="D16" s="199"/>
      <c r="E16" s="108"/>
    </row>
    <row r="17" spans="1:5" ht="17.149999999999999" customHeight="1">
      <c r="A17" s="106" t="s">
        <v>98</v>
      </c>
      <c r="B17" s="107"/>
      <c r="C17" s="199"/>
      <c r="D17" s="199"/>
      <c r="E17" s="108"/>
    </row>
    <row r="18" spans="1:5" ht="17.149999999999999" customHeight="1">
      <c r="A18" s="106" t="s">
        <v>97</v>
      </c>
      <c r="B18" s="107"/>
      <c r="C18" s="199"/>
      <c r="D18" s="199"/>
      <c r="E18" s="108"/>
    </row>
    <row r="19" spans="1:5" ht="17.149999999999999" customHeight="1">
      <c r="A19" s="106" t="s">
        <v>96</v>
      </c>
      <c r="B19" s="107"/>
      <c r="C19" s="199"/>
      <c r="D19" s="199"/>
      <c r="E19" s="108"/>
    </row>
    <row r="20" spans="1:5" ht="17.149999999999999" customHeight="1">
      <c r="A20" s="106" t="s">
        <v>95</v>
      </c>
      <c r="B20" s="107"/>
      <c r="C20" s="199"/>
      <c r="D20" s="199"/>
      <c r="E20" s="108"/>
    </row>
    <row r="21" spans="1:5" ht="17.149999999999999" customHeight="1">
      <c r="A21" s="106" t="s">
        <v>7</v>
      </c>
      <c r="B21" s="107"/>
      <c r="C21" s="199"/>
      <c r="D21" s="199"/>
      <c r="E21" s="108"/>
    </row>
    <row r="22" spans="1:5" ht="17.149999999999999" customHeight="1">
      <c r="A22" s="106" t="s">
        <v>395</v>
      </c>
      <c r="B22" s="107"/>
      <c r="C22" s="199"/>
      <c r="D22" s="199"/>
      <c r="E22" s="108"/>
    </row>
    <row r="23" spans="1:5" ht="17.149999999999999" customHeight="1">
      <c r="A23" s="124" t="s">
        <v>323</v>
      </c>
      <c r="B23" s="107"/>
      <c r="C23" s="199"/>
      <c r="D23" s="199"/>
      <c r="E23" s="108"/>
    </row>
    <row r="24" spans="1:5" ht="46.5" customHeight="1">
      <c r="A24" s="282" t="s">
        <v>378</v>
      </c>
      <c r="B24" s="107"/>
      <c r="C24" s="199"/>
      <c r="D24" s="199"/>
      <c r="E24" s="108"/>
    </row>
    <row r="25" spans="1:5" ht="30" customHeight="1">
      <c r="A25" s="281" t="s">
        <v>358</v>
      </c>
      <c r="B25" s="107"/>
      <c r="C25" s="199"/>
      <c r="D25" s="199"/>
      <c r="E25" s="108"/>
    </row>
    <row r="26" spans="1:5" ht="19.5" customHeight="1">
      <c r="A26" s="281" t="s">
        <v>396</v>
      </c>
      <c r="B26" s="107"/>
      <c r="C26" s="199"/>
      <c r="D26" s="199"/>
      <c r="E26" s="108"/>
    </row>
    <row r="27" spans="1:5">
      <c r="A27" s="226" t="s">
        <v>319</v>
      </c>
      <c r="B27" s="107"/>
      <c r="C27" s="199"/>
      <c r="D27" s="199"/>
      <c r="E27" s="108"/>
    </row>
    <row r="28" spans="1:5">
      <c r="A28" s="281" t="s">
        <v>359</v>
      </c>
      <c r="B28" s="107"/>
      <c r="C28" s="199"/>
      <c r="D28" s="199"/>
      <c r="E28" s="108"/>
    </row>
    <row r="29" spans="1:5" ht="30.75" customHeight="1">
      <c r="A29" s="281" t="s">
        <v>379</v>
      </c>
      <c r="B29" s="107"/>
      <c r="C29" s="199"/>
      <c r="D29" s="199"/>
      <c r="E29" s="108"/>
    </row>
    <row r="30" spans="1:5" ht="17.149999999999999" customHeight="1">
      <c r="A30" s="106" t="s">
        <v>315</v>
      </c>
      <c r="B30" s="107"/>
      <c r="C30" s="199"/>
      <c r="D30" s="199"/>
      <c r="E30" s="108"/>
    </row>
    <row r="31" spans="1:5" ht="17.149999999999999" customHeight="1">
      <c r="A31" s="106" t="s">
        <v>98</v>
      </c>
      <c r="B31" s="107"/>
      <c r="C31" s="199"/>
      <c r="D31" s="199"/>
      <c r="E31" s="108"/>
    </row>
    <row r="32" spans="1:5" ht="17.149999999999999" customHeight="1">
      <c r="A32" s="106" t="s">
        <v>97</v>
      </c>
      <c r="B32" s="107"/>
      <c r="C32" s="199"/>
      <c r="D32" s="199"/>
      <c r="E32" s="108"/>
    </row>
    <row r="33" spans="1:5" ht="17.149999999999999" customHeight="1">
      <c r="A33" s="106" t="s">
        <v>96</v>
      </c>
      <c r="B33" s="107"/>
      <c r="C33" s="199"/>
      <c r="D33" s="199"/>
      <c r="E33" s="108"/>
    </row>
    <row r="34" spans="1:5" ht="17.149999999999999" customHeight="1">
      <c r="A34" s="106" t="s">
        <v>95</v>
      </c>
      <c r="B34" s="107"/>
      <c r="C34" s="199"/>
      <c r="D34" s="199"/>
      <c r="E34" s="108"/>
    </row>
    <row r="35" spans="1:5" ht="36" customHeight="1">
      <c r="A35" s="281" t="s">
        <v>380</v>
      </c>
      <c r="B35" s="107"/>
      <c r="C35" s="199"/>
      <c r="D35" s="199"/>
      <c r="E35" s="108"/>
    </row>
    <row r="36" spans="1:5" ht="17.149999999999999" customHeight="1">
      <c r="A36" s="112" t="s">
        <v>360</v>
      </c>
      <c r="B36" s="107"/>
      <c r="C36" s="199"/>
      <c r="D36" s="199"/>
      <c r="E36" s="108"/>
    </row>
    <row r="37" spans="1:5" ht="17.149999999999999" customHeight="1">
      <c r="A37" s="112" t="s">
        <v>322</v>
      </c>
      <c r="B37" s="107"/>
      <c r="C37" s="199"/>
      <c r="D37" s="199"/>
      <c r="E37" s="108"/>
    </row>
    <row r="38" spans="1:5" ht="17.149999999999999" customHeight="1">
      <c r="A38" s="106" t="s">
        <v>94</v>
      </c>
      <c r="B38" s="107"/>
      <c r="C38" s="199"/>
      <c r="D38" s="199"/>
      <c r="E38" s="108"/>
    </row>
    <row r="39" spans="1:5" ht="17.149999999999999" customHeight="1">
      <c r="A39" s="150" t="s">
        <v>3</v>
      </c>
      <c r="B39" s="24">
        <f>SUM(B10:B38)</f>
        <v>0</v>
      </c>
      <c r="C39" s="201">
        <f>'へき地拠点　別紙3－3'!M6</f>
        <v>0</v>
      </c>
      <c r="D39" s="201">
        <f>MIN(B39,C39)</f>
        <v>0</v>
      </c>
      <c r="E39" s="23"/>
    </row>
    <row r="40" spans="1:5" ht="17.149999999999999" customHeight="1">
      <c r="A40" s="22" t="s">
        <v>93</v>
      </c>
      <c r="B40" s="79"/>
      <c r="C40" s="199"/>
      <c r="D40" s="199"/>
      <c r="E40" s="19"/>
    </row>
    <row r="41" spans="1:5" ht="17.149999999999999" customHeight="1">
      <c r="A41" s="112" t="s">
        <v>324</v>
      </c>
      <c r="B41" s="107"/>
      <c r="C41" s="199"/>
      <c r="D41" s="199"/>
      <c r="E41" s="108"/>
    </row>
    <row r="42" spans="1:5" ht="17.149999999999999" customHeight="1">
      <c r="A42" s="150" t="s">
        <v>3</v>
      </c>
      <c r="B42" s="24">
        <f>SUM(B40:B41)</f>
        <v>0</v>
      </c>
      <c r="C42" s="201" t="str">
        <f>'へき地拠点　別紙3－3'!M16</f>
        <v/>
      </c>
      <c r="D42" s="201">
        <f>MIN(B42,C42)</f>
        <v>0</v>
      </c>
      <c r="E42" s="23"/>
    </row>
    <row r="43" spans="1:5" ht="17.149999999999999" customHeight="1">
      <c r="A43" s="22" t="s">
        <v>92</v>
      </c>
      <c r="B43" s="79"/>
      <c r="C43" s="199"/>
      <c r="D43" s="199"/>
      <c r="E43" s="19"/>
    </row>
    <row r="44" spans="1:5">
      <c r="A44" s="106" t="s">
        <v>187</v>
      </c>
      <c r="B44" s="107"/>
      <c r="C44" s="199"/>
      <c r="D44" s="199"/>
      <c r="E44" s="113"/>
    </row>
    <row r="45" spans="1:5">
      <c r="A45" s="106" t="s">
        <v>88</v>
      </c>
      <c r="B45" s="107"/>
      <c r="C45" s="199"/>
      <c r="D45" s="199"/>
      <c r="E45" s="113"/>
    </row>
    <row r="46" spans="1:5">
      <c r="A46" s="106" t="s">
        <v>308</v>
      </c>
      <c r="B46" s="107"/>
      <c r="C46" s="199"/>
      <c r="D46" s="199"/>
      <c r="E46" s="113"/>
    </row>
    <row r="47" spans="1:5">
      <c r="A47" s="106" t="s">
        <v>319</v>
      </c>
      <c r="B47" s="107"/>
      <c r="C47" s="199"/>
      <c r="D47" s="199"/>
      <c r="E47" s="113"/>
    </row>
    <row r="48" spans="1:5" ht="17.149999999999999" customHeight="1">
      <c r="A48" s="150" t="s">
        <v>3</v>
      </c>
      <c r="B48" s="24">
        <f>SUM(B44:B47)</f>
        <v>0</v>
      </c>
      <c r="C48" s="201" t="str">
        <f>'へき地拠点　別紙3－3'!M22</f>
        <v/>
      </c>
      <c r="D48" s="201">
        <f>MIN(B48,C48)</f>
        <v>0</v>
      </c>
      <c r="E48" s="23"/>
    </row>
    <row r="49" spans="1:5" ht="17.149999999999999" customHeight="1">
      <c r="A49" s="56" t="s">
        <v>91</v>
      </c>
      <c r="B49" s="54"/>
      <c r="C49" s="224"/>
      <c r="D49" s="224"/>
      <c r="E49" s="53"/>
    </row>
    <row r="50" spans="1:5">
      <c r="A50" s="226" t="s">
        <v>362</v>
      </c>
      <c r="B50" s="107"/>
      <c r="C50" s="199"/>
      <c r="D50" s="199"/>
      <c r="E50" s="108"/>
    </row>
    <row r="51" spans="1:5">
      <c r="A51" s="226" t="s">
        <v>381</v>
      </c>
      <c r="B51" s="107"/>
      <c r="C51" s="199"/>
      <c r="D51" s="199"/>
      <c r="E51" s="108"/>
    </row>
    <row r="52" spans="1:5" ht="17.149999999999999" customHeight="1">
      <c r="A52" s="106" t="s">
        <v>382</v>
      </c>
      <c r="B52" s="107"/>
      <c r="C52" s="199"/>
      <c r="D52" s="199"/>
      <c r="E52" s="108"/>
    </row>
    <row r="53" spans="1:5" ht="17.149999999999999" customHeight="1">
      <c r="A53" s="150" t="s">
        <v>3</v>
      </c>
      <c r="B53" s="24">
        <f>SUM(B50:B52)</f>
        <v>0</v>
      </c>
      <c r="C53" s="201">
        <f>'へき地拠点　別紙3－3'!M24</f>
        <v>0</v>
      </c>
      <c r="D53" s="201">
        <f>MIN(B53,C53)</f>
        <v>0</v>
      </c>
      <c r="E53" s="23"/>
    </row>
    <row r="54" spans="1:5" ht="17.149999999999999" customHeight="1">
      <c r="A54" s="55" t="s">
        <v>90</v>
      </c>
      <c r="B54" s="54"/>
      <c r="C54" s="224"/>
      <c r="D54" s="224"/>
      <c r="E54" s="53"/>
    </row>
    <row r="55" spans="1:5" ht="36.75" customHeight="1">
      <c r="A55" s="281" t="s">
        <v>383</v>
      </c>
      <c r="B55" s="107"/>
      <c r="C55" s="199"/>
      <c r="D55" s="199"/>
      <c r="E55" s="108"/>
    </row>
    <row r="56" spans="1:5">
      <c r="A56" s="226" t="s">
        <v>361</v>
      </c>
      <c r="B56" s="107"/>
      <c r="C56" s="199"/>
      <c r="D56" s="199"/>
      <c r="E56" s="108"/>
    </row>
    <row r="57" spans="1:5" ht="17.149999999999999" customHeight="1">
      <c r="A57" s="106" t="s">
        <v>308</v>
      </c>
      <c r="B57" s="107"/>
      <c r="C57" s="199"/>
      <c r="D57" s="199"/>
      <c r="E57" s="108"/>
    </row>
    <row r="58" spans="1:5" ht="17.149999999999999" customHeight="1">
      <c r="A58" s="106" t="s">
        <v>326</v>
      </c>
      <c r="B58" s="107"/>
      <c r="C58" s="199"/>
      <c r="D58" s="199"/>
      <c r="E58" s="108"/>
    </row>
    <row r="59" spans="1:5" ht="17.149999999999999" customHeight="1">
      <c r="A59" s="106" t="s">
        <v>320</v>
      </c>
      <c r="B59" s="107"/>
      <c r="C59" s="199"/>
      <c r="D59" s="199"/>
      <c r="E59" s="108"/>
    </row>
    <row r="60" spans="1:5" ht="17.149999999999999" customHeight="1">
      <c r="A60" s="106" t="s">
        <v>327</v>
      </c>
      <c r="B60" s="107"/>
      <c r="C60" s="199"/>
      <c r="D60" s="199"/>
      <c r="E60" s="108"/>
    </row>
    <row r="61" spans="1:5" ht="51" customHeight="1">
      <c r="A61" s="226" t="s">
        <v>328</v>
      </c>
      <c r="B61" s="107"/>
      <c r="C61" s="199"/>
      <c r="D61" s="199"/>
      <c r="E61" s="108"/>
    </row>
    <row r="62" spans="1:5" ht="17.149999999999999" customHeight="1">
      <c r="A62" s="150" t="s">
        <v>3</v>
      </c>
      <c r="B62" s="24">
        <f>SUM(B55:B61)</f>
        <v>0</v>
      </c>
      <c r="C62" s="201">
        <f>'へき地拠点　別紙3－3'!M26</f>
        <v>0</v>
      </c>
      <c r="D62" s="201">
        <f>MIN(B62,C62)</f>
        <v>0</v>
      </c>
      <c r="E62" s="23"/>
    </row>
    <row r="63" spans="1:5" ht="17.149999999999999" customHeight="1">
      <c r="A63" s="22" t="s">
        <v>89</v>
      </c>
      <c r="B63" s="79"/>
      <c r="C63" s="199"/>
      <c r="D63" s="199"/>
      <c r="E63" s="19"/>
    </row>
    <row r="64" spans="1:5" ht="17.149999999999999" customHeight="1">
      <c r="A64" s="106" t="s">
        <v>329</v>
      </c>
      <c r="B64" s="107"/>
      <c r="C64" s="199"/>
      <c r="D64" s="199"/>
      <c r="E64" s="108"/>
    </row>
    <row r="65" spans="1:5" ht="17.149999999999999" customHeight="1">
      <c r="A65" s="106" t="s">
        <v>317</v>
      </c>
      <c r="B65" s="107"/>
      <c r="C65" s="199"/>
      <c r="D65" s="199"/>
      <c r="E65" s="108"/>
    </row>
    <row r="66" spans="1:5" ht="17.149999999999999" customHeight="1">
      <c r="A66" s="106" t="s">
        <v>314</v>
      </c>
      <c r="B66" s="107"/>
      <c r="C66" s="199"/>
      <c r="D66" s="199"/>
      <c r="E66" s="108"/>
    </row>
    <row r="67" spans="1:5" ht="17.149999999999999" customHeight="1">
      <c r="A67" s="106" t="s">
        <v>330</v>
      </c>
      <c r="B67" s="107"/>
      <c r="C67" s="199"/>
      <c r="D67" s="199"/>
      <c r="E67" s="108"/>
    </row>
    <row r="68" spans="1:5" ht="17.149999999999999" customHeight="1">
      <c r="A68" s="106" t="s">
        <v>331</v>
      </c>
      <c r="B68" s="107"/>
      <c r="C68" s="199"/>
      <c r="D68" s="199"/>
      <c r="E68" s="108"/>
    </row>
    <row r="69" spans="1:5" ht="17.149999999999999" customHeight="1">
      <c r="A69" s="106" t="s">
        <v>308</v>
      </c>
      <c r="B69" s="107"/>
      <c r="C69" s="199"/>
      <c r="D69" s="199"/>
      <c r="E69" s="108"/>
    </row>
    <row r="70" spans="1:5" ht="17.149999999999999" customHeight="1">
      <c r="A70" s="106" t="s">
        <v>332</v>
      </c>
      <c r="B70" s="107"/>
      <c r="C70" s="199"/>
      <c r="D70" s="199"/>
      <c r="E70" s="108"/>
    </row>
    <row r="71" spans="1:5" ht="17.149999999999999" customHeight="1">
      <c r="A71" s="106" t="s">
        <v>333</v>
      </c>
      <c r="B71" s="107"/>
      <c r="C71" s="199"/>
      <c r="D71" s="199"/>
      <c r="E71" s="108"/>
    </row>
    <row r="72" spans="1:5" ht="17.149999999999999" customHeight="1">
      <c r="A72" s="106" t="s">
        <v>326</v>
      </c>
      <c r="B72" s="107"/>
      <c r="C72" s="199"/>
      <c r="D72" s="199"/>
      <c r="E72" s="108"/>
    </row>
    <row r="73" spans="1:5" ht="17.149999999999999" customHeight="1">
      <c r="A73" s="106" t="s">
        <v>315</v>
      </c>
      <c r="B73" s="107"/>
      <c r="C73" s="199"/>
      <c r="D73" s="199"/>
      <c r="E73" s="108"/>
    </row>
    <row r="74" spans="1:5" ht="17.149999999999999" customHeight="1">
      <c r="A74" s="150" t="s">
        <v>3</v>
      </c>
      <c r="B74" s="24">
        <f>SUM(B64:B73)</f>
        <v>0</v>
      </c>
      <c r="C74" s="201" t="str">
        <f>'へき地拠点　別紙3－3'!M33</f>
        <v/>
      </c>
      <c r="D74" s="201">
        <f>MIN(B74,C74)</f>
        <v>0</v>
      </c>
      <c r="E74" s="23"/>
    </row>
    <row r="75" spans="1:5" ht="17.149999999999999" customHeight="1">
      <c r="A75" s="158" t="s">
        <v>87</v>
      </c>
      <c r="B75" s="99">
        <f>SUM(B39,B42,B48,B53,B62,B74,)</f>
        <v>0</v>
      </c>
      <c r="C75" s="225">
        <f>SUM(C39,C42,C48,C53,C62,C74,)</f>
        <v>0</v>
      </c>
      <c r="D75" s="225">
        <f>SUM(D39,D42,D48,D53,D62,D74,)</f>
        <v>0</v>
      </c>
      <c r="E75" s="16"/>
    </row>
    <row r="76" spans="1:5" ht="17.149999999999999" customHeight="1">
      <c r="A76" s="155" t="s">
        <v>86</v>
      </c>
      <c r="B76" s="156"/>
      <c r="C76" s="224"/>
      <c r="D76" s="224"/>
      <c r="E76" s="154"/>
    </row>
    <row r="77" spans="1:5" ht="17.149999999999999" customHeight="1">
      <c r="A77" s="157"/>
      <c r="B77" s="110"/>
      <c r="C77" s="200"/>
      <c r="D77" s="200"/>
      <c r="E77" s="111"/>
    </row>
    <row r="78" spans="1:5" ht="17.149999999999999" customHeight="1">
      <c r="A78" s="207" t="s">
        <v>87</v>
      </c>
      <c r="B78" s="24">
        <f>SUM(B77)</f>
        <v>0</v>
      </c>
      <c r="C78" s="24"/>
      <c r="D78" s="24"/>
      <c r="E78" s="23"/>
    </row>
    <row r="79" spans="1:5" ht="17.149999999999999" customHeight="1">
      <c r="A79" s="158" t="s">
        <v>188</v>
      </c>
      <c r="B79" s="17">
        <f>SUM(B75,B78)</f>
        <v>0</v>
      </c>
      <c r="C79" s="17"/>
      <c r="D79" s="17"/>
      <c r="E79" s="16"/>
    </row>
    <row r="80" spans="1:5" ht="17.149999999999999" customHeight="1">
      <c r="A80" s="47"/>
      <c r="B80" s="46"/>
      <c r="C80" s="46"/>
      <c r="D80" s="46"/>
      <c r="E80" s="26"/>
    </row>
    <row r="81" spans="1:5" ht="17.149999999999999" customHeight="1">
      <c r="A81" s="51" t="s">
        <v>85</v>
      </c>
      <c r="B81" s="46"/>
      <c r="C81" s="46"/>
      <c r="D81" s="46"/>
      <c r="E81" s="46"/>
    </row>
    <row r="82" spans="1:5" ht="17.149999999999999" customHeight="1">
      <c r="A82" s="159" t="s">
        <v>6</v>
      </c>
      <c r="B82" s="49" t="s">
        <v>84</v>
      </c>
      <c r="C82" s="220" t="s">
        <v>193</v>
      </c>
      <c r="D82" s="221"/>
      <c r="E82" s="160"/>
    </row>
    <row r="83" spans="1:5" ht="17.149999999999999" customHeight="1">
      <c r="A83" s="159"/>
      <c r="B83" s="54" t="s">
        <v>195</v>
      </c>
      <c r="C83" s="362"/>
      <c r="D83" s="363"/>
      <c r="E83" s="364"/>
    </row>
    <row r="84" spans="1:5" ht="17.149999999999999" customHeight="1">
      <c r="A84" s="223" t="s">
        <v>83</v>
      </c>
      <c r="B84" s="110"/>
      <c r="C84" s="365"/>
      <c r="D84" s="366"/>
      <c r="E84" s="367"/>
    </row>
    <row r="85" spans="1:5" ht="17.149999999999999" customHeight="1">
      <c r="A85" s="162" t="s">
        <v>82</v>
      </c>
      <c r="B85" s="137"/>
      <c r="C85" s="365"/>
      <c r="D85" s="366"/>
      <c r="E85" s="367"/>
    </row>
    <row r="86" spans="1:5" ht="17.149999999999999" customHeight="1">
      <c r="A86" s="152" t="s">
        <v>87</v>
      </c>
      <c r="B86" s="17">
        <f>SUM(B84:B85)</f>
        <v>0</v>
      </c>
      <c r="C86" s="163"/>
      <c r="D86" s="222"/>
      <c r="E86" s="166"/>
    </row>
    <row r="87" spans="1:5" ht="17.149999999999999" customHeight="1">
      <c r="A87" s="47"/>
      <c r="B87" s="46"/>
      <c r="C87" s="46"/>
      <c r="D87" s="46"/>
      <c r="E87" s="26"/>
    </row>
    <row r="88" spans="1:5">
      <c r="A88" s="3" t="s">
        <v>2</v>
      </c>
    </row>
    <row r="89" spans="1:5">
      <c r="A89" s="3" t="s">
        <v>375</v>
      </c>
    </row>
    <row r="90" spans="1:5">
      <c r="A90" s="3" t="s">
        <v>81</v>
      </c>
    </row>
    <row r="91" spans="1:5">
      <c r="A91" s="3" t="s">
        <v>376</v>
      </c>
    </row>
    <row r="92" spans="1:5">
      <c r="A92" s="3" t="s">
        <v>80</v>
      </c>
    </row>
    <row r="93" spans="1:5">
      <c r="A93" s="3" t="s">
        <v>377</v>
      </c>
    </row>
    <row r="94" spans="1:5">
      <c r="A94" s="3" t="s">
        <v>79</v>
      </c>
    </row>
    <row r="95" spans="1:5">
      <c r="A95" s="3" t="s">
        <v>78</v>
      </c>
    </row>
    <row r="96" spans="1:5">
      <c r="A96" s="3" t="s">
        <v>384</v>
      </c>
    </row>
    <row r="98" spans="1:1">
      <c r="A98" s="3" t="s">
        <v>77</v>
      </c>
    </row>
    <row r="99" spans="1:1">
      <c r="A99" s="3" t="s">
        <v>76</v>
      </c>
    </row>
    <row r="100" spans="1:1">
      <c r="A100" s="3" t="s">
        <v>75</v>
      </c>
    </row>
    <row r="101" spans="1:1">
      <c r="A101" s="3" t="s">
        <v>74</v>
      </c>
    </row>
    <row r="102" spans="1:1">
      <c r="A102" s="3" t="s">
        <v>73</v>
      </c>
    </row>
    <row r="103" spans="1:1">
      <c r="A103" s="3" t="s">
        <v>72</v>
      </c>
    </row>
    <row r="105" spans="1:1">
      <c r="A105" s="3" t="s">
        <v>71</v>
      </c>
    </row>
    <row r="106" spans="1:1">
      <c r="A106" s="3" t="s">
        <v>70</v>
      </c>
    </row>
    <row r="107" spans="1:1">
      <c r="A107" s="3" t="s">
        <v>69</v>
      </c>
    </row>
    <row r="108" spans="1:1">
      <c r="A108" s="3" t="s">
        <v>68</v>
      </c>
    </row>
    <row r="109" spans="1:1">
      <c r="A109" s="3" t="s">
        <v>67</v>
      </c>
    </row>
    <row r="111" spans="1:1">
      <c r="A111" s="3" t="s">
        <v>66</v>
      </c>
    </row>
  </sheetData>
  <mergeCells count="3">
    <mergeCell ref="C83:E83"/>
    <mergeCell ref="C84:E84"/>
    <mergeCell ref="C85:E85"/>
  </mergeCells>
  <phoneticPr fontId="15"/>
  <printOptions horizontalCentered="1"/>
  <pageMargins left="0.70866141732283472" right="0.70866141732283472" top="0.74803149606299213" bottom="0.74803149606299213" header="0.31496062992125984" footer="0.31496062992125984"/>
  <pageSetup paperSize="9" scale="70" fitToHeight="0" orientation="portrait" blackAndWhite="1" r:id="rId1"/>
  <rowBreaks count="1" manualBreakCount="1">
    <brk id="4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87"/>
  <sheetViews>
    <sheetView view="pageBreakPreview" zoomScaleNormal="100" zoomScaleSheetLayoutView="100" workbookViewId="0">
      <selection activeCell="I24" sqref="I24"/>
    </sheetView>
  </sheetViews>
  <sheetFormatPr defaultColWidth="17.7265625" defaultRowHeight="13"/>
  <cols>
    <col min="1" max="1" width="14.7265625" style="74" customWidth="1"/>
    <col min="2" max="2" width="44.453125" style="74" customWidth="1"/>
    <col min="3" max="3" width="12.26953125" style="74" customWidth="1"/>
    <col min="4" max="4" width="8.26953125" style="74" customWidth="1"/>
    <col min="5" max="5" width="11" style="216" customWidth="1"/>
    <col min="6" max="6" width="3.36328125" style="74" bestFit="1" customWidth="1"/>
    <col min="7" max="7" width="9.26953125" style="74" customWidth="1"/>
    <col min="8" max="8" width="3.36328125" bestFit="1" customWidth="1"/>
    <col min="9" max="9" width="9.26953125" style="74" customWidth="1"/>
    <col min="10" max="10" width="5" style="74" customWidth="1"/>
    <col min="11" max="11" width="9.26953125" style="74" customWidth="1"/>
    <col min="12" max="12" width="3.36328125" style="74" bestFit="1" customWidth="1"/>
    <col min="13" max="13" width="12.36328125" style="216" bestFit="1" customWidth="1"/>
    <col min="14" max="16384" width="17.7265625" style="74"/>
  </cols>
  <sheetData>
    <row r="1" spans="1:13">
      <c r="A1" s="74" t="s">
        <v>423</v>
      </c>
    </row>
    <row r="3" spans="1:13">
      <c r="A3" s="74" t="s">
        <v>208</v>
      </c>
      <c r="H3" s="74"/>
    </row>
    <row r="4" spans="1:13">
      <c r="H4" s="74"/>
    </row>
    <row r="5" spans="1:13">
      <c r="A5" s="185" t="s">
        <v>226</v>
      </c>
      <c r="B5" s="217" t="s">
        <v>209</v>
      </c>
      <c r="C5" s="195"/>
      <c r="D5" s="196"/>
      <c r="E5" s="218"/>
      <c r="F5" s="196"/>
      <c r="G5" s="196"/>
      <c r="H5" s="196"/>
      <c r="I5" s="196"/>
      <c r="J5" s="196"/>
      <c r="K5" s="196"/>
      <c r="L5" s="196"/>
      <c r="M5" s="219"/>
    </row>
    <row r="6" spans="1:13">
      <c r="A6" s="191" t="s">
        <v>236</v>
      </c>
      <c r="B6" s="186" t="s">
        <v>228</v>
      </c>
      <c r="C6" s="188"/>
      <c r="D6" s="182"/>
      <c r="E6" s="227"/>
      <c r="F6" s="182"/>
      <c r="G6" s="182"/>
      <c r="H6" s="182"/>
      <c r="I6" s="182"/>
      <c r="J6" s="182"/>
      <c r="K6" s="182"/>
      <c r="L6" s="182"/>
      <c r="M6" s="228">
        <f>SUM(M8:M14)</f>
        <v>0</v>
      </c>
    </row>
    <row r="7" spans="1:13">
      <c r="A7" s="214"/>
      <c r="B7" s="184" t="s">
        <v>222</v>
      </c>
      <c r="C7" s="189"/>
      <c r="D7" s="181"/>
      <c r="E7" s="229"/>
      <c r="F7" s="181"/>
      <c r="G7" s="230" t="s">
        <v>249</v>
      </c>
      <c r="H7" s="181"/>
      <c r="I7" s="181" t="s">
        <v>247</v>
      </c>
      <c r="J7" s="181"/>
      <c r="K7" s="181"/>
      <c r="L7" s="181"/>
      <c r="M7" s="231"/>
    </row>
    <row r="8" spans="1:13">
      <c r="A8" s="214"/>
      <c r="B8" s="234" t="s">
        <v>239</v>
      </c>
      <c r="C8" s="235"/>
      <c r="D8" s="304" t="s">
        <v>243</v>
      </c>
      <c r="E8" s="229">
        <v>61000</v>
      </c>
      <c r="F8" s="181" t="s">
        <v>242</v>
      </c>
      <c r="G8" s="215">
        <f>'へき地拠点　別紙3－1'!I$20</f>
        <v>0</v>
      </c>
      <c r="H8" s="181" t="s">
        <v>245</v>
      </c>
      <c r="I8" s="180"/>
      <c r="J8" s="181"/>
      <c r="K8" s="181"/>
      <c r="L8" s="181" t="s">
        <v>246</v>
      </c>
      <c r="M8" s="231">
        <f>E8*G8*I8</f>
        <v>0</v>
      </c>
    </row>
    <row r="9" spans="1:13">
      <c r="A9" s="214"/>
      <c r="B9" s="234" t="s">
        <v>240</v>
      </c>
      <c r="C9" s="235"/>
      <c r="D9" s="304" t="s">
        <v>244</v>
      </c>
      <c r="E9" s="229">
        <v>25000</v>
      </c>
      <c r="F9" s="181" t="s">
        <v>245</v>
      </c>
      <c r="G9" s="215">
        <f>'へき地拠点　別紙3－1'!I$20</f>
        <v>0</v>
      </c>
      <c r="H9" s="181" t="s">
        <v>245</v>
      </c>
      <c r="I9" s="180"/>
      <c r="J9" s="181"/>
      <c r="K9" s="181"/>
      <c r="L9" s="181" t="s">
        <v>246</v>
      </c>
      <c r="M9" s="231">
        <f>E9*G9*I9</f>
        <v>0</v>
      </c>
    </row>
    <row r="10" spans="1:13">
      <c r="A10" s="214"/>
      <c r="B10" s="184" t="s">
        <v>223</v>
      </c>
      <c r="C10" s="189"/>
      <c r="D10" s="304"/>
      <c r="E10" s="229"/>
      <c r="F10" s="181"/>
      <c r="G10" s="230" t="s">
        <v>248</v>
      </c>
      <c r="H10" s="181"/>
      <c r="I10" s="181"/>
      <c r="J10" s="181"/>
      <c r="K10" s="181"/>
      <c r="L10" s="181"/>
      <c r="M10" s="231"/>
    </row>
    <row r="11" spans="1:13">
      <c r="A11" s="214"/>
      <c r="B11" s="234" t="s">
        <v>224</v>
      </c>
      <c r="C11" s="235"/>
      <c r="D11" s="304"/>
      <c r="E11" s="229">
        <v>3700</v>
      </c>
      <c r="F11" s="181" t="s">
        <v>245</v>
      </c>
      <c r="G11" s="215">
        <f>'へき地拠点　別紙3－1'!I21</f>
        <v>0</v>
      </c>
      <c r="H11" s="181"/>
      <c r="I11" s="181"/>
      <c r="J11" s="181"/>
      <c r="K11" s="181"/>
      <c r="L11" s="181" t="s">
        <v>246</v>
      </c>
      <c r="M11" s="231">
        <f>E11*G11</f>
        <v>0</v>
      </c>
    </row>
    <row r="12" spans="1:13">
      <c r="A12" s="214"/>
      <c r="B12" s="184" t="s">
        <v>225</v>
      </c>
      <c r="C12" s="189"/>
      <c r="D12" s="304"/>
      <c r="E12" s="229"/>
      <c r="F12" s="181"/>
      <c r="G12" s="230" t="s">
        <v>249</v>
      </c>
      <c r="H12" s="181"/>
      <c r="I12" s="181" t="s">
        <v>247</v>
      </c>
      <c r="J12" s="181"/>
      <c r="K12" s="181"/>
      <c r="L12" s="181"/>
      <c r="M12" s="231"/>
    </row>
    <row r="13" spans="1:13">
      <c r="A13" s="214"/>
      <c r="B13" s="234" t="s">
        <v>239</v>
      </c>
      <c r="C13" s="235"/>
      <c r="D13" s="304" t="s">
        <v>243</v>
      </c>
      <c r="E13" s="229">
        <v>61000</v>
      </c>
      <c r="F13" s="181" t="s">
        <v>242</v>
      </c>
      <c r="G13" s="215">
        <f>'へき地拠点　別紙3－1'!I$20</f>
        <v>0</v>
      </c>
      <c r="H13" s="181" t="s">
        <v>245</v>
      </c>
      <c r="I13" s="180"/>
      <c r="J13" s="181"/>
      <c r="K13" s="181"/>
      <c r="L13" s="181" t="s">
        <v>246</v>
      </c>
      <c r="M13" s="231">
        <f>E13*G13*I13</f>
        <v>0</v>
      </c>
    </row>
    <row r="14" spans="1:13">
      <c r="A14" s="214"/>
      <c r="B14" s="234" t="s">
        <v>240</v>
      </c>
      <c r="C14" s="235"/>
      <c r="D14" s="304" t="s">
        <v>244</v>
      </c>
      <c r="E14" s="229">
        <v>25000</v>
      </c>
      <c r="F14" s="181" t="s">
        <v>245</v>
      </c>
      <c r="G14" s="215">
        <f>'へき地拠点　別紙3－1'!I$20</f>
        <v>0</v>
      </c>
      <c r="H14" s="181" t="s">
        <v>245</v>
      </c>
      <c r="I14" s="180"/>
      <c r="J14" s="181"/>
      <c r="K14" s="181"/>
      <c r="L14" s="181" t="s">
        <v>246</v>
      </c>
      <c r="M14" s="231">
        <f>E14*G14*I14</f>
        <v>0</v>
      </c>
    </row>
    <row r="15" spans="1:13">
      <c r="A15" s="193"/>
      <c r="B15" s="190"/>
      <c r="C15" s="236"/>
      <c r="D15" s="183"/>
      <c r="E15" s="232"/>
      <c r="F15" s="183"/>
      <c r="G15" s="183"/>
      <c r="H15" s="183"/>
      <c r="I15" s="183"/>
      <c r="J15" s="183"/>
      <c r="K15" s="183"/>
      <c r="L15" s="183"/>
      <c r="M15" s="233"/>
    </row>
    <row r="16" spans="1:13">
      <c r="A16" s="191" t="s">
        <v>229</v>
      </c>
      <c r="B16" s="191" t="s">
        <v>230</v>
      </c>
      <c r="C16" s="188"/>
      <c r="D16" s="182"/>
      <c r="E16" s="227"/>
      <c r="F16" s="182"/>
      <c r="G16" s="182"/>
      <c r="H16" s="182"/>
      <c r="I16" s="182"/>
      <c r="J16" s="182"/>
      <c r="K16" s="182"/>
      <c r="L16" s="182"/>
      <c r="M16" s="228" t="str">
        <f>M18</f>
        <v/>
      </c>
    </row>
    <row r="17" spans="1:13">
      <c r="A17" s="184"/>
      <c r="B17" s="184" t="s">
        <v>254</v>
      </c>
      <c r="C17" s="189"/>
      <c r="D17" s="181"/>
      <c r="E17" s="229"/>
      <c r="F17" s="181"/>
      <c r="G17" s="181" t="s">
        <v>250</v>
      </c>
      <c r="H17" s="181"/>
      <c r="I17" s="181"/>
      <c r="J17" s="181"/>
      <c r="K17" s="181"/>
      <c r="L17" s="181"/>
      <c r="M17" s="231"/>
    </row>
    <row r="18" spans="1:13">
      <c r="A18" s="184"/>
      <c r="B18" s="234" t="s">
        <v>251</v>
      </c>
      <c r="C18" s="231">
        <v>414000</v>
      </c>
      <c r="D18" s="181"/>
      <c r="E18" s="229"/>
      <c r="F18" s="181"/>
      <c r="G18" s="180"/>
      <c r="H18" s="181"/>
      <c r="I18" s="181"/>
      <c r="J18" s="181"/>
      <c r="K18" s="181"/>
      <c r="L18" s="181"/>
      <c r="M18" s="231" t="str">
        <f>IF(G18&gt;=150,C18,IF(G18&gt;=75,C19,IF(G18&gt;=50,C20,"")))</f>
        <v/>
      </c>
    </row>
    <row r="19" spans="1:13">
      <c r="A19" s="184"/>
      <c r="B19" s="234" t="s">
        <v>252</v>
      </c>
      <c r="C19" s="231">
        <v>310000</v>
      </c>
      <c r="D19" s="181"/>
      <c r="E19" s="229"/>
      <c r="F19" s="181"/>
      <c r="G19" s="181"/>
      <c r="H19" s="181"/>
      <c r="I19" s="181"/>
      <c r="J19" s="181"/>
      <c r="K19" s="181"/>
      <c r="L19" s="181"/>
      <c r="M19" s="231"/>
    </row>
    <row r="20" spans="1:13">
      <c r="A20" s="184"/>
      <c r="B20" s="234" t="s">
        <v>253</v>
      </c>
      <c r="C20" s="231">
        <v>207000</v>
      </c>
      <c r="D20" s="181"/>
      <c r="E20" s="229"/>
      <c r="F20" s="181"/>
      <c r="G20" s="181"/>
      <c r="H20" s="181"/>
      <c r="I20" s="181"/>
      <c r="J20" s="181"/>
      <c r="K20" s="181"/>
      <c r="L20" s="181"/>
      <c r="M20" s="231"/>
    </row>
    <row r="21" spans="1:13">
      <c r="A21" s="190"/>
      <c r="B21" s="237"/>
      <c r="C21" s="238"/>
      <c r="D21" s="183"/>
      <c r="E21" s="232"/>
      <c r="F21" s="183"/>
      <c r="G21" s="183"/>
      <c r="H21" s="183"/>
      <c r="I21" s="183"/>
      <c r="J21" s="183"/>
      <c r="K21" s="183"/>
      <c r="L21" s="183"/>
      <c r="M21" s="233"/>
    </row>
    <row r="22" spans="1:13">
      <c r="A22" s="191" t="s">
        <v>186</v>
      </c>
      <c r="B22" s="191" t="s">
        <v>255</v>
      </c>
      <c r="C22" s="231">
        <v>56000</v>
      </c>
      <c r="D22" s="182"/>
      <c r="E22" s="227"/>
      <c r="F22" s="182"/>
      <c r="G22" s="182"/>
      <c r="H22" s="182"/>
      <c r="I22" s="182"/>
      <c r="J22" s="182"/>
      <c r="K22" s="182"/>
      <c r="L22" s="182"/>
      <c r="M22" s="228" t="str">
        <f>IF('へき地拠点　別紙3－２　'!B48&gt;0,'へき地拠点　別紙3－3'!C22,"")</f>
        <v/>
      </c>
    </row>
    <row r="23" spans="1:13" ht="14.25" customHeight="1">
      <c r="A23" s="190"/>
      <c r="B23" s="193"/>
      <c r="C23" s="194"/>
      <c r="D23" s="183"/>
      <c r="E23" s="232"/>
      <c r="F23" s="183"/>
      <c r="G23" s="183"/>
      <c r="H23" s="183"/>
      <c r="I23" s="183"/>
      <c r="J23" s="183"/>
      <c r="K23" s="183"/>
      <c r="L23" s="183"/>
      <c r="M23" s="233"/>
    </row>
    <row r="24" spans="1:13" ht="13.5" customHeight="1">
      <c r="A24" s="191" t="s">
        <v>231</v>
      </c>
      <c r="B24" s="191" t="s">
        <v>232</v>
      </c>
      <c r="C24" s="188"/>
      <c r="D24" s="182"/>
      <c r="E24" s="227"/>
      <c r="F24" s="182"/>
      <c r="G24" s="182"/>
      <c r="H24" s="182"/>
      <c r="I24" s="182"/>
      <c r="J24" s="182"/>
      <c r="K24" s="182"/>
      <c r="L24" s="182"/>
      <c r="M24" s="228"/>
    </row>
    <row r="25" spans="1:13" ht="14.25" customHeight="1">
      <c r="A25" s="190"/>
      <c r="B25" s="190"/>
      <c r="C25" s="236"/>
      <c r="D25" s="183"/>
      <c r="E25" s="232"/>
      <c r="F25" s="183"/>
      <c r="G25" s="183"/>
      <c r="H25" s="183"/>
      <c r="I25" s="183"/>
      <c r="J25" s="183"/>
      <c r="K25" s="183"/>
      <c r="L25" s="183"/>
      <c r="M25" s="233"/>
    </row>
    <row r="26" spans="1:13">
      <c r="A26" s="191" t="s">
        <v>237</v>
      </c>
      <c r="B26" s="191" t="s">
        <v>238</v>
      </c>
      <c r="C26" s="188"/>
      <c r="D26" s="182"/>
      <c r="E26" s="227"/>
      <c r="F26" s="182"/>
      <c r="G26" s="182"/>
      <c r="H26" s="182"/>
      <c r="I26" s="182"/>
      <c r="J26" s="182"/>
      <c r="K26" s="182"/>
      <c r="L26" s="182"/>
      <c r="M26" s="228">
        <f>SUM(M29,M31)</f>
        <v>0</v>
      </c>
    </row>
    <row r="27" spans="1:13">
      <c r="A27" s="184"/>
      <c r="B27" s="184" t="s">
        <v>233</v>
      </c>
      <c r="C27" s="189"/>
      <c r="D27" s="181"/>
      <c r="E27" s="229"/>
      <c r="F27" s="181"/>
      <c r="G27" s="181"/>
      <c r="H27" s="181"/>
      <c r="I27" s="181"/>
      <c r="J27" s="181"/>
      <c r="K27" s="181"/>
      <c r="L27" s="181"/>
      <c r="M27" s="231"/>
    </row>
    <row r="28" spans="1:13">
      <c r="A28" s="184"/>
      <c r="B28" s="184" t="s">
        <v>234</v>
      </c>
      <c r="C28" s="189"/>
      <c r="D28" s="181"/>
      <c r="E28" s="229"/>
      <c r="F28" s="181"/>
      <c r="G28" s="181"/>
      <c r="H28" s="181"/>
      <c r="I28" s="181" t="s">
        <v>256</v>
      </c>
      <c r="J28" s="181"/>
      <c r="K28" s="181"/>
      <c r="L28" s="181"/>
      <c r="M28" s="231"/>
    </row>
    <row r="29" spans="1:13">
      <c r="A29" s="184"/>
      <c r="B29" s="234" t="s">
        <v>241</v>
      </c>
      <c r="C29" s="235"/>
      <c r="D29" s="240" t="s">
        <v>258</v>
      </c>
      <c r="E29" s="229">
        <v>912810</v>
      </c>
      <c r="F29" s="181" t="s">
        <v>261</v>
      </c>
      <c r="G29" s="229">
        <v>76420</v>
      </c>
      <c r="H29" s="181" t="s">
        <v>259</v>
      </c>
      <c r="I29" s="180"/>
      <c r="J29" s="181"/>
      <c r="K29" s="181"/>
      <c r="L29" s="181" t="s">
        <v>257</v>
      </c>
      <c r="M29" s="231">
        <f>(E29+G29)*I29</f>
        <v>0</v>
      </c>
    </row>
    <row r="30" spans="1:13">
      <c r="A30" s="184"/>
      <c r="B30" s="184" t="s">
        <v>235</v>
      </c>
      <c r="C30" s="189"/>
      <c r="D30" s="181"/>
      <c r="E30" s="229"/>
      <c r="F30" s="181"/>
      <c r="G30" s="181"/>
      <c r="H30" s="181"/>
      <c r="I30" s="230" t="s">
        <v>264</v>
      </c>
      <c r="J30" s="181"/>
      <c r="K30" s="181" t="s">
        <v>256</v>
      </c>
      <c r="L30" s="181"/>
      <c r="M30" s="231"/>
    </row>
    <row r="31" spans="1:13">
      <c r="A31" s="184"/>
      <c r="B31" s="234" t="s">
        <v>263</v>
      </c>
      <c r="C31" s="235"/>
      <c r="D31" s="240" t="s">
        <v>258</v>
      </c>
      <c r="E31" s="229">
        <v>456400</v>
      </c>
      <c r="F31" s="181" t="s">
        <v>260</v>
      </c>
      <c r="G31" s="229">
        <v>38210</v>
      </c>
      <c r="H31" s="181" t="s">
        <v>262</v>
      </c>
      <c r="I31" s="180"/>
      <c r="J31" s="181" t="s">
        <v>259</v>
      </c>
      <c r="K31" s="180"/>
      <c r="L31" s="181" t="s">
        <v>257</v>
      </c>
      <c r="M31" s="231">
        <f>(E31+G31*I31)*K31</f>
        <v>0</v>
      </c>
    </row>
    <row r="32" spans="1:13">
      <c r="A32" s="190"/>
      <c r="B32" s="193"/>
      <c r="C32" s="194"/>
      <c r="D32" s="183"/>
      <c r="E32" s="232"/>
      <c r="F32" s="183"/>
      <c r="G32" s="183"/>
      <c r="H32" s="183"/>
      <c r="I32" s="183"/>
      <c r="J32" s="183"/>
      <c r="K32" s="183"/>
      <c r="L32" s="183"/>
      <c r="M32" s="233"/>
    </row>
    <row r="33" spans="1:13" ht="39">
      <c r="A33" s="191" t="s">
        <v>227</v>
      </c>
      <c r="B33" s="191" t="s">
        <v>266</v>
      </c>
      <c r="C33" s="239">
        <v>2253000</v>
      </c>
      <c r="D33" s="182"/>
      <c r="E33" s="227"/>
      <c r="F33" s="182"/>
      <c r="G33" s="182"/>
      <c r="H33" s="182"/>
      <c r="I33" s="182"/>
      <c r="J33" s="182"/>
      <c r="K33" s="182"/>
      <c r="L33" s="182"/>
      <c r="M33" s="228" t="str">
        <f>IF('へき地拠点　別紙3－２　'!B74&gt;0,'へき地拠点　別紙3－3'!C33,"")</f>
        <v/>
      </c>
    </row>
    <row r="34" spans="1:13" ht="14.25" customHeight="1">
      <c r="A34" s="190"/>
      <c r="B34" s="190"/>
      <c r="C34" s="236"/>
      <c r="D34" s="183"/>
      <c r="E34" s="232"/>
      <c r="F34" s="183"/>
      <c r="G34" s="183"/>
      <c r="H34" s="183"/>
      <c r="I34" s="183"/>
      <c r="J34" s="183"/>
      <c r="K34" s="183"/>
      <c r="L34" s="183"/>
      <c r="M34" s="233"/>
    </row>
    <row r="35" spans="1:13">
      <c r="H35" s="74"/>
    </row>
    <row r="36" spans="1:13">
      <c r="H36" s="74"/>
    </row>
    <row r="37" spans="1:13">
      <c r="H37" s="74"/>
    </row>
    <row r="38" spans="1:13">
      <c r="H38" s="74"/>
    </row>
    <row r="39" spans="1:13">
      <c r="H39" s="74"/>
    </row>
    <row r="40" spans="1:13">
      <c r="H40" s="74"/>
    </row>
    <row r="41" spans="1:13">
      <c r="H41" s="74"/>
    </row>
    <row r="42" spans="1:13">
      <c r="H42" s="74"/>
    </row>
    <row r="43" spans="1:13">
      <c r="H43" s="74"/>
    </row>
    <row r="44" spans="1:13">
      <c r="H44" s="74"/>
    </row>
    <row r="45" spans="1:13">
      <c r="H45" s="74"/>
    </row>
    <row r="46" spans="1:13">
      <c r="H46" s="74"/>
    </row>
    <row r="47" spans="1:13">
      <c r="H47" s="74"/>
    </row>
    <row r="48" spans="1:13">
      <c r="H48" s="74"/>
    </row>
    <row r="49" spans="8:8">
      <c r="H49" s="74"/>
    </row>
    <row r="50" spans="8:8">
      <c r="H50" s="74"/>
    </row>
    <row r="51" spans="8:8">
      <c r="H51" s="74"/>
    </row>
    <row r="52" spans="8:8">
      <c r="H52" s="74"/>
    </row>
    <row r="53" spans="8:8">
      <c r="H53" s="74"/>
    </row>
    <row r="54" spans="8:8">
      <c r="H54" s="74"/>
    </row>
    <row r="55" spans="8:8">
      <c r="H55" s="74"/>
    </row>
    <row r="56" spans="8:8">
      <c r="H56" s="74"/>
    </row>
    <row r="57" spans="8:8">
      <c r="H57" s="74"/>
    </row>
    <row r="58" spans="8:8">
      <c r="H58" s="74"/>
    </row>
    <row r="59" spans="8:8">
      <c r="H59" s="74"/>
    </row>
    <row r="60" spans="8:8">
      <c r="H60" s="74"/>
    </row>
    <row r="61" spans="8:8">
      <c r="H61" s="74"/>
    </row>
    <row r="62" spans="8:8">
      <c r="H62" s="74"/>
    </row>
    <row r="63" spans="8:8">
      <c r="H63" s="74"/>
    </row>
    <row r="64" spans="8:8">
      <c r="H64" s="74"/>
    </row>
    <row r="65" spans="8:8">
      <c r="H65" s="74"/>
    </row>
    <row r="66" spans="8:8">
      <c r="H66" s="74"/>
    </row>
    <row r="67" spans="8:8">
      <c r="H67" s="74"/>
    </row>
    <row r="68" spans="8:8">
      <c r="H68" s="74"/>
    </row>
    <row r="69" spans="8:8">
      <c r="H69" s="74"/>
    </row>
    <row r="70" spans="8:8">
      <c r="H70" s="74"/>
    </row>
    <row r="71" spans="8:8">
      <c r="H71" s="74"/>
    </row>
    <row r="72" spans="8:8">
      <c r="H72" s="74"/>
    </row>
    <row r="73" spans="8:8">
      <c r="H73" s="74"/>
    </row>
    <row r="74" spans="8:8">
      <c r="H74" s="74"/>
    </row>
    <row r="75" spans="8:8">
      <c r="H75" s="74"/>
    </row>
    <row r="76" spans="8:8">
      <c r="H76" s="74"/>
    </row>
    <row r="77" spans="8:8">
      <c r="H77" s="74"/>
    </row>
    <row r="78" spans="8:8">
      <c r="H78" s="74"/>
    </row>
    <row r="79" spans="8:8">
      <c r="H79" s="74"/>
    </row>
    <row r="80" spans="8:8">
      <c r="H80" s="74"/>
    </row>
    <row r="81" spans="8:8">
      <c r="H81" s="74"/>
    </row>
    <row r="82" spans="8:8">
      <c r="H82" s="74"/>
    </row>
    <row r="83" spans="8:8">
      <c r="H83" s="74"/>
    </row>
    <row r="84" spans="8:8">
      <c r="H84" s="74"/>
    </row>
    <row r="85" spans="8:8">
      <c r="H85" s="74"/>
    </row>
    <row r="86" spans="8:8">
      <c r="H86" s="74"/>
    </row>
    <row r="87" spans="8:8">
      <c r="H87" s="74"/>
    </row>
  </sheetData>
  <phoneticPr fontId="15"/>
  <printOptions horizontalCentered="1"/>
  <pageMargins left="0.51181102362204722" right="0.51181102362204722" top="0.74803149606299213" bottom="0.55118110236220474"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20"/>
  <sheetViews>
    <sheetView view="pageBreakPreview" zoomScale="120" zoomScaleNormal="100" zoomScaleSheetLayoutView="120" workbookViewId="0">
      <selection activeCell="K4" sqref="K4"/>
    </sheetView>
  </sheetViews>
  <sheetFormatPr defaultRowHeight="13"/>
  <cols>
    <col min="1" max="1" width="15.90625" customWidth="1"/>
    <col min="2" max="2" width="12.6328125" customWidth="1"/>
    <col min="3" max="3" width="11.90625" customWidth="1"/>
    <col min="4" max="4" width="8.7265625" customWidth="1"/>
    <col min="5" max="5" width="6" bestFit="1" customWidth="1"/>
    <col min="6" max="6" width="3.453125" bestFit="1" customWidth="1"/>
    <col min="7" max="8" width="6" bestFit="1" customWidth="1"/>
    <col min="9" max="9" width="3.453125" bestFit="1" customWidth="1"/>
    <col min="10" max="10" width="6" bestFit="1" customWidth="1"/>
    <col min="11" max="11" width="19.26953125" bestFit="1" customWidth="1"/>
    <col min="12" max="13" width="8.6328125" customWidth="1"/>
    <col min="14" max="14" width="15.08984375" bestFit="1" customWidth="1"/>
    <col min="15" max="15" width="12.453125" customWidth="1"/>
  </cols>
  <sheetData>
    <row r="1" spans="1:16" ht="14">
      <c r="A1" s="2" t="s">
        <v>424</v>
      </c>
    </row>
    <row r="2" spans="1:16" ht="14">
      <c r="A2" s="69" t="s">
        <v>196</v>
      </c>
      <c r="B2" s="9"/>
      <c r="C2" s="9"/>
      <c r="D2" s="9"/>
      <c r="E2" s="9"/>
      <c r="F2" s="9"/>
      <c r="G2" s="9"/>
      <c r="H2" s="9"/>
      <c r="I2" s="9"/>
      <c r="J2" s="9"/>
      <c r="K2" s="9"/>
      <c r="L2" s="9"/>
      <c r="M2" s="9"/>
      <c r="N2" s="9"/>
      <c r="O2" s="9"/>
      <c r="P2" s="45"/>
    </row>
    <row r="4" spans="1:16">
      <c r="A4" s="3" t="s">
        <v>190</v>
      </c>
      <c r="O4" s="1"/>
    </row>
    <row r="5" spans="1:16" ht="25" customHeight="1">
      <c r="A5" s="334" t="s">
        <v>115</v>
      </c>
      <c r="B5" s="334" t="s">
        <v>114</v>
      </c>
      <c r="C5" s="334" t="s">
        <v>113</v>
      </c>
      <c r="D5" s="368" t="s">
        <v>112</v>
      </c>
      <c r="E5" s="131" t="s">
        <v>111</v>
      </c>
      <c r="F5" s="75"/>
      <c r="G5" s="75"/>
      <c r="H5" s="132"/>
      <c r="I5" s="136"/>
      <c r="J5" s="136"/>
      <c r="K5" s="334" t="s">
        <v>110</v>
      </c>
      <c r="L5" s="368" t="s">
        <v>282</v>
      </c>
      <c r="M5" s="368" t="s">
        <v>286</v>
      </c>
      <c r="N5" s="345" t="s">
        <v>109</v>
      </c>
      <c r="O5" s="368" t="s">
        <v>108</v>
      </c>
    </row>
    <row r="6" spans="1:16" ht="25" customHeight="1">
      <c r="A6" s="335"/>
      <c r="B6" s="335"/>
      <c r="C6" s="335"/>
      <c r="D6" s="335"/>
      <c r="E6" s="131" t="s">
        <v>107</v>
      </c>
      <c r="F6" s="75"/>
      <c r="G6" s="132"/>
      <c r="H6" s="131" t="s">
        <v>198</v>
      </c>
      <c r="I6" s="75"/>
      <c r="J6" s="132"/>
      <c r="K6" s="335"/>
      <c r="L6" s="335"/>
      <c r="M6" s="335"/>
      <c r="N6" s="348"/>
      <c r="O6" s="335"/>
    </row>
    <row r="7" spans="1:16" ht="37.5" customHeight="1">
      <c r="A7" s="130"/>
      <c r="B7" s="116"/>
      <c r="C7" s="116"/>
      <c r="D7" s="241"/>
      <c r="E7" s="133"/>
      <c r="F7" s="134"/>
      <c r="G7" s="135"/>
      <c r="H7" s="133"/>
      <c r="I7" s="134"/>
      <c r="J7" s="135"/>
      <c r="K7" s="116"/>
      <c r="L7" s="242"/>
      <c r="M7" s="242"/>
      <c r="N7" s="119"/>
      <c r="O7" s="243"/>
    </row>
    <row r="8" spans="1:16" ht="37.5" customHeight="1">
      <c r="A8" s="130"/>
      <c r="B8" s="116"/>
      <c r="C8" s="116"/>
      <c r="D8" s="241"/>
      <c r="E8" s="133"/>
      <c r="F8" s="134"/>
      <c r="G8" s="135"/>
      <c r="H8" s="133"/>
      <c r="I8" s="134"/>
      <c r="J8" s="135"/>
      <c r="K8" s="116"/>
      <c r="L8" s="242"/>
      <c r="M8" s="242"/>
      <c r="N8" s="119"/>
      <c r="O8" s="243"/>
    </row>
    <row r="9" spans="1:16" ht="37.5" customHeight="1">
      <c r="A9" s="130"/>
      <c r="B9" s="116"/>
      <c r="C9" s="116"/>
      <c r="D9" s="241"/>
      <c r="E9" s="133"/>
      <c r="F9" s="134"/>
      <c r="G9" s="135"/>
      <c r="H9" s="133"/>
      <c r="I9" s="134"/>
      <c r="J9" s="135"/>
      <c r="K9" s="116"/>
      <c r="L9" s="242"/>
      <c r="M9" s="242"/>
      <c r="N9" s="119"/>
      <c r="O9" s="243"/>
    </row>
    <row r="10" spans="1:16" ht="37.5" customHeight="1">
      <c r="A10" s="130"/>
      <c r="B10" s="116"/>
      <c r="C10" s="116"/>
      <c r="D10" s="241"/>
      <c r="E10" s="133"/>
      <c r="F10" s="134"/>
      <c r="G10" s="135"/>
      <c r="H10" s="133"/>
      <c r="I10" s="134"/>
      <c r="J10" s="135"/>
      <c r="K10" s="116"/>
      <c r="L10" s="242"/>
      <c r="M10" s="242"/>
      <c r="N10" s="119"/>
      <c r="O10" s="243"/>
    </row>
    <row r="11" spans="1:16" ht="37.5" customHeight="1">
      <c r="A11" s="130"/>
      <c r="B11" s="116"/>
      <c r="C11" s="116"/>
      <c r="D11" s="241"/>
      <c r="E11" s="133"/>
      <c r="F11" s="134"/>
      <c r="G11" s="135"/>
      <c r="H11" s="133"/>
      <c r="I11" s="134"/>
      <c r="J11" s="135"/>
      <c r="K11" s="116"/>
      <c r="L11" s="242"/>
      <c r="M11" s="242"/>
      <c r="N11" s="119"/>
      <c r="O11" s="243"/>
    </row>
    <row r="12" spans="1:16" ht="37.5" customHeight="1">
      <c r="A12" s="130"/>
      <c r="B12" s="116"/>
      <c r="C12" s="116"/>
      <c r="D12" s="241"/>
      <c r="E12" s="133"/>
      <c r="F12" s="134"/>
      <c r="G12" s="135"/>
      <c r="H12" s="133"/>
      <c r="I12" s="134"/>
      <c r="J12" s="135"/>
      <c r="K12" s="116"/>
      <c r="L12" s="242"/>
      <c r="M12" s="242"/>
      <c r="N12" s="119"/>
      <c r="O12" s="243"/>
    </row>
    <row r="13" spans="1:16" ht="37.5" customHeight="1">
      <c r="A13" s="130"/>
      <c r="B13" s="116"/>
      <c r="C13" s="116"/>
      <c r="D13" s="241"/>
      <c r="E13" s="133"/>
      <c r="F13" s="134"/>
      <c r="G13" s="135"/>
      <c r="H13" s="133"/>
      <c r="I13" s="134"/>
      <c r="J13" s="135"/>
      <c r="K13" s="116"/>
      <c r="L13" s="242"/>
      <c r="M13" s="242"/>
      <c r="N13" s="119"/>
      <c r="O13" s="243"/>
    </row>
    <row r="15" spans="1:16">
      <c r="A15" t="s">
        <v>106</v>
      </c>
    </row>
    <row r="16" spans="1:16">
      <c r="A16" t="s">
        <v>105</v>
      </c>
    </row>
    <row r="17" spans="1:1">
      <c r="A17" t="s">
        <v>104</v>
      </c>
    </row>
    <row r="18" spans="1:1">
      <c r="A18" t="s">
        <v>103</v>
      </c>
    </row>
    <row r="19" spans="1:1">
      <c r="A19" t="s">
        <v>102</v>
      </c>
    </row>
    <row r="20" spans="1:1">
      <c r="A20" t="s">
        <v>101</v>
      </c>
    </row>
  </sheetData>
  <mergeCells count="9">
    <mergeCell ref="L5:L6"/>
    <mergeCell ref="M5:M6"/>
    <mergeCell ref="N5:N6"/>
    <mergeCell ref="O5:O6"/>
    <mergeCell ref="A5:A6"/>
    <mergeCell ref="B5:B6"/>
    <mergeCell ref="C5:C6"/>
    <mergeCell ref="D5:D6"/>
    <mergeCell ref="K5:K6"/>
  </mergeCells>
  <phoneticPr fontId="15"/>
  <printOptions horizontalCentered="1"/>
  <pageMargins left="0.51181102362204722" right="0.51181102362204722" top="0.74803149606299213" bottom="0.74803149606299213" header="0.31496062992125984" footer="0.31496062992125984"/>
  <pageSetup paperSize="9" scale="96"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74"/>
  <sheetViews>
    <sheetView view="pageBreakPreview" topLeftCell="A45" zoomScaleNormal="100" zoomScaleSheetLayoutView="100" workbookViewId="0">
      <selection activeCell="E43" sqref="E43"/>
    </sheetView>
  </sheetViews>
  <sheetFormatPr defaultColWidth="9" defaultRowHeight="13"/>
  <cols>
    <col min="1" max="1" width="30.6328125" style="3" customWidth="1"/>
    <col min="2" max="4" width="13" style="3" customWidth="1"/>
    <col min="5" max="5" width="45.7265625" style="3" customWidth="1"/>
    <col min="6" max="16384" width="9" style="3"/>
  </cols>
  <sheetData>
    <row r="1" spans="1:5">
      <c r="A1" s="3" t="s">
        <v>425</v>
      </c>
    </row>
    <row r="3" spans="1:5" ht="14">
      <c r="A3" s="73" t="s">
        <v>199</v>
      </c>
      <c r="B3" s="5"/>
      <c r="C3" s="5"/>
      <c r="D3" s="5"/>
      <c r="E3" s="5"/>
    </row>
    <row r="5" spans="1:5">
      <c r="E5" s="72" t="s">
        <v>205</v>
      </c>
    </row>
    <row r="6" spans="1:5">
      <c r="A6" s="3" t="s">
        <v>100</v>
      </c>
    </row>
    <row r="7" spans="1:5" ht="17.149999999999999" customHeight="1">
      <c r="A7" s="83" t="s">
        <v>6</v>
      </c>
      <c r="B7" s="81" t="s">
        <v>5</v>
      </c>
      <c r="C7" s="206" t="s">
        <v>210</v>
      </c>
      <c r="D7" s="206" t="s">
        <v>211</v>
      </c>
      <c r="E7" s="88" t="s">
        <v>193</v>
      </c>
    </row>
    <row r="8" spans="1:5" ht="17.149999999999999" customHeight="1">
      <c r="A8" s="21"/>
      <c r="B8" s="20" t="s">
        <v>4</v>
      </c>
      <c r="C8" s="79" t="s">
        <v>1</v>
      </c>
      <c r="D8" s="79" t="s">
        <v>1</v>
      </c>
      <c r="E8" s="19"/>
    </row>
    <row r="9" spans="1:5" ht="17.149999999999999" customHeight="1">
      <c r="A9" s="21" t="s">
        <v>119</v>
      </c>
      <c r="B9" s="79"/>
      <c r="C9" s="79"/>
      <c r="D9" s="79"/>
      <c r="E9" s="19"/>
    </row>
    <row r="10" spans="1:5" ht="17.149999999999999" customHeight="1">
      <c r="A10" s="106" t="s">
        <v>310</v>
      </c>
      <c r="B10" s="107"/>
      <c r="C10" s="199"/>
      <c r="D10" s="199"/>
      <c r="E10" s="108"/>
    </row>
    <row r="11" spans="1:5" ht="17.149999999999999" customHeight="1">
      <c r="A11" s="106" t="s">
        <v>98</v>
      </c>
      <c r="B11" s="107"/>
      <c r="C11" s="199"/>
      <c r="D11" s="199"/>
      <c r="E11" s="108"/>
    </row>
    <row r="12" spans="1:5" ht="17.149999999999999" customHeight="1">
      <c r="A12" s="106" t="s">
        <v>97</v>
      </c>
      <c r="B12" s="107"/>
      <c r="C12" s="199"/>
      <c r="D12" s="199"/>
      <c r="E12" s="108"/>
    </row>
    <row r="13" spans="1:5" ht="17.149999999999999" customHeight="1">
      <c r="A13" s="106" t="s">
        <v>118</v>
      </c>
      <c r="B13" s="107"/>
      <c r="C13" s="199"/>
      <c r="D13" s="199"/>
      <c r="E13" s="108"/>
    </row>
    <row r="14" spans="1:5" ht="17.149999999999999" customHeight="1">
      <c r="A14" s="106" t="s">
        <v>95</v>
      </c>
      <c r="B14" s="107"/>
      <c r="C14" s="199"/>
      <c r="D14" s="199"/>
      <c r="E14" s="108"/>
    </row>
    <row r="15" spans="1:5" ht="17.149999999999999" customHeight="1">
      <c r="A15" s="106" t="s">
        <v>312</v>
      </c>
      <c r="B15" s="107"/>
      <c r="C15" s="199"/>
      <c r="D15" s="199"/>
      <c r="E15" s="108"/>
    </row>
    <row r="16" spans="1:5" ht="17.149999999999999" customHeight="1">
      <c r="A16" s="106" t="s">
        <v>98</v>
      </c>
      <c r="B16" s="107"/>
      <c r="C16" s="199"/>
      <c r="D16" s="199"/>
      <c r="E16" s="108"/>
    </row>
    <row r="17" spans="1:5" ht="17.149999999999999" customHeight="1">
      <c r="A17" s="106" t="s">
        <v>97</v>
      </c>
      <c r="B17" s="107"/>
      <c r="C17" s="199"/>
      <c r="D17" s="199"/>
      <c r="E17" s="108"/>
    </row>
    <row r="18" spans="1:5" ht="17.149999999999999" customHeight="1">
      <c r="A18" s="106" t="s">
        <v>118</v>
      </c>
      <c r="B18" s="107"/>
      <c r="C18" s="199"/>
      <c r="D18" s="199"/>
      <c r="E18" s="108"/>
    </row>
    <row r="19" spans="1:5" ht="17.149999999999999" customHeight="1">
      <c r="A19" s="106" t="s">
        <v>95</v>
      </c>
      <c r="B19" s="107"/>
      <c r="C19" s="199"/>
      <c r="D19" s="199"/>
      <c r="E19" s="108"/>
    </row>
    <row r="20" spans="1:5" ht="17.149999999999999" customHeight="1">
      <c r="A20" s="106" t="s">
        <v>314</v>
      </c>
      <c r="B20" s="107"/>
      <c r="C20" s="199"/>
      <c r="D20" s="199"/>
      <c r="E20" s="108"/>
    </row>
    <row r="21" spans="1:5" ht="17.149999999999999" customHeight="1">
      <c r="A21" s="106" t="s">
        <v>7</v>
      </c>
      <c r="B21" s="107"/>
      <c r="C21" s="199"/>
      <c r="D21" s="199"/>
      <c r="E21" s="108"/>
    </row>
    <row r="22" spans="1:5" ht="17.149999999999999" customHeight="1">
      <c r="A22" s="124" t="s">
        <v>385</v>
      </c>
      <c r="B22" s="107"/>
      <c r="C22" s="199"/>
      <c r="D22" s="199"/>
      <c r="E22" s="108"/>
    </row>
    <row r="23" spans="1:5" ht="46.5" customHeight="1">
      <c r="A23" s="282" t="s">
        <v>440</v>
      </c>
      <c r="B23" s="107"/>
      <c r="C23" s="199"/>
      <c r="D23" s="199"/>
      <c r="E23" s="108"/>
    </row>
    <row r="24" spans="1:5" ht="30" customHeight="1">
      <c r="A24" s="281" t="s">
        <v>441</v>
      </c>
      <c r="B24" s="107"/>
      <c r="C24" s="199"/>
      <c r="D24" s="199"/>
      <c r="E24" s="108"/>
    </row>
    <row r="25" spans="1:5" ht="30" customHeight="1">
      <c r="A25" s="281" t="s">
        <v>401</v>
      </c>
      <c r="B25" s="107"/>
      <c r="C25" s="199"/>
      <c r="D25" s="199"/>
      <c r="E25" s="108"/>
    </row>
    <row r="26" spans="1:5" ht="17.149999999999999" customHeight="1">
      <c r="A26" s="112" t="s">
        <v>332</v>
      </c>
      <c r="B26" s="107"/>
      <c r="C26" s="199"/>
      <c r="D26" s="199"/>
      <c r="E26" s="108"/>
    </row>
    <row r="27" spans="1:5" ht="17.149999999999999" customHeight="1">
      <c r="A27" s="112" t="s">
        <v>334</v>
      </c>
      <c r="B27" s="107"/>
      <c r="C27" s="199"/>
      <c r="D27" s="199"/>
      <c r="E27" s="108"/>
    </row>
    <row r="28" spans="1:5" ht="33" customHeight="1">
      <c r="A28" s="281" t="s">
        <v>442</v>
      </c>
      <c r="B28" s="107"/>
      <c r="C28" s="199"/>
      <c r="D28" s="199"/>
      <c r="E28" s="108"/>
    </row>
    <row r="29" spans="1:5" ht="17.149999999999999" customHeight="1">
      <c r="A29" s="106" t="s">
        <v>315</v>
      </c>
      <c r="B29" s="107"/>
      <c r="C29" s="199"/>
      <c r="D29" s="199"/>
      <c r="E29" s="108"/>
    </row>
    <row r="30" spans="1:5" ht="17.149999999999999" customHeight="1">
      <c r="A30" s="106" t="s">
        <v>98</v>
      </c>
      <c r="B30" s="107"/>
      <c r="C30" s="199"/>
      <c r="D30" s="199"/>
      <c r="E30" s="108"/>
    </row>
    <row r="31" spans="1:5" ht="17.149999999999999" customHeight="1">
      <c r="A31" s="106" t="s">
        <v>97</v>
      </c>
      <c r="B31" s="107"/>
      <c r="C31" s="199"/>
      <c r="D31" s="199"/>
      <c r="E31" s="108"/>
    </row>
    <row r="32" spans="1:5" ht="17.149999999999999" customHeight="1">
      <c r="A32" s="106" t="s">
        <v>118</v>
      </c>
      <c r="B32" s="107"/>
      <c r="C32" s="199"/>
      <c r="D32" s="199"/>
      <c r="E32" s="108"/>
    </row>
    <row r="33" spans="1:5" ht="17.149999999999999" customHeight="1">
      <c r="A33" s="106" t="s">
        <v>95</v>
      </c>
      <c r="B33" s="107"/>
      <c r="C33" s="199"/>
      <c r="D33" s="199"/>
      <c r="E33" s="108"/>
    </row>
    <row r="34" spans="1:5" ht="27.75" customHeight="1">
      <c r="A34" s="281" t="s">
        <v>443</v>
      </c>
      <c r="B34" s="107"/>
      <c r="C34" s="199"/>
      <c r="D34" s="199"/>
      <c r="E34" s="108"/>
    </row>
    <row r="35" spans="1:5" ht="17.149999999999999" customHeight="1">
      <c r="A35" s="106" t="s">
        <v>316</v>
      </c>
      <c r="B35" s="107"/>
      <c r="C35" s="199"/>
      <c r="D35" s="199"/>
      <c r="E35" s="108"/>
    </row>
    <row r="36" spans="1:5" ht="17.149999999999999" customHeight="1">
      <c r="A36" s="25" t="s">
        <v>3</v>
      </c>
      <c r="B36" s="24">
        <f>SUM(B10:B35)</f>
        <v>0</v>
      </c>
      <c r="C36" s="201">
        <f>'へき地診療所　別紙4－3'!M6</f>
        <v>0</v>
      </c>
      <c r="D36" s="201">
        <f>MIN(B36,C36)</f>
        <v>0</v>
      </c>
      <c r="E36" s="23"/>
    </row>
    <row r="37" spans="1:5" ht="17.149999999999999" customHeight="1">
      <c r="A37" s="22" t="s">
        <v>93</v>
      </c>
      <c r="B37" s="20"/>
      <c r="C37" s="199"/>
      <c r="D37" s="199"/>
      <c r="E37" s="19"/>
    </row>
    <row r="38" spans="1:5" ht="26">
      <c r="A38" s="281" t="s">
        <v>335</v>
      </c>
      <c r="B38" s="107"/>
      <c r="C38" s="199"/>
      <c r="D38" s="199"/>
      <c r="E38" s="108"/>
    </row>
    <row r="39" spans="1:5" ht="26">
      <c r="A39" s="282" t="s">
        <v>393</v>
      </c>
      <c r="B39" s="107"/>
      <c r="C39" s="199"/>
      <c r="D39" s="199"/>
      <c r="E39" s="108"/>
    </row>
    <row r="40" spans="1:5" ht="17.149999999999999" customHeight="1">
      <c r="A40" s="106" t="s">
        <v>386</v>
      </c>
      <c r="B40" s="107"/>
      <c r="C40" s="199"/>
      <c r="D40" s="199"/>
      <c r="E40" s="108"/>
    </row>
    <row r="41" spans="1:5" ht="17.149999999999999" customHeight="1">
      <c r="A41" s="25" t="s">
        <v>3</v>
      </c>
      <c r="B41" s="24">
        <f>SUM(B38:B40)</f>
        <v>0</v>
      </c>
      <c r="C41" s="201" t="str">
        <f>'へき地診療所　別紙4－3'!M20</f>
        <v/>
      </c>
      <c r="D41" s="201">
        <f>MIN(B41,C41)</f>
        <v>0</v>
      </c>
      <c r="E41" s="23"/>
    </row>
    <row r="42" spans="1:5" ht="17.149999999999999" customHeight="1">
      <c r="A42" s="56" t="s">
        <v>91</v>
      </c>
      <c r="B42" s="54"/>
      <c r="C42" s="224"/>
      <c r="D42" s="224"/>
      <c r="E42" s="53"/>
    </row>
    <row r="43" spans="1:5" ht="35.25" customHeight="1">
      <c r="A43" s="226" t="s">
        <v>363</v>
      </c>
      <c r="B43" s="107"/>
      <c r="C43" s="199"/>
      <c r="D43" s="199"/>
      <c r="E43" s="108"/>
    </row>
    <row r="44" spans="1:5" ht="17.149999999999999" customHeight="1">
      <c r="A44" s="106" t="s">
        <v>364</v>
      </c>
      <c r="B44" s="107"/>
      <c r="C44" s="199"/>
      <c r="D44" s="199"/>
      <c r="E44" s="108"/>
    </row>
    <row r="45" spans="1:5" ht="17.149999999999999" customHeight="1">
      <c r="A45" s="106" t="s">
        <v>372</v>
      </c>
      <c r="B45" s="107"/>
      <c r="C45" s="199"/>
      <c r="D45" s="199"/>
      <c r="E45" s="108"/>
    </row>
    <row r="46" spans="1:5" ht="17.149999999999999" customHeight="1">
      <c r="A46" s="112" t="s">
        <v>373</v>
      </c>
      <c r="B46" s="107"/>
      <c r="C46" s="199"/>
      <c r="D46" s="199"/>
      <c r="E46" s="108"/>
    </row>
    <row r="47" spans="1:5" ht="17.149999999999999" customHeight="1">
      <c r="A47" s="25" t="s">
        <v>3</v>
      </c>
      <c r="B47" s="24">
        <f>SUM(B43:B46)</f>
        <v>0</v>
      </c>
      <c r="C47" s="201">
        <f>'へき地診療所　別紙4－3'!M24</f>
        <v>0</v>
      </c>
      <c r="D47" s="201">
        <f>MIN(B47,C47)</f>
        <v>0</v>
      </c>
      <c r="E47" s="23"/>
    </row>
    <row r="48" spans="1:5" ht="17.149999999999999" customHeight="1">
      <c r="A48" s="55" t="s">
        <v>444</v>
      </c>
      <c r="B48" s="54"/>
      <c r="C48" s="224"/>
      <c r="D48" s="224"/>
      <c r="E48" s="53"/>
    </row>
    <row r="49" spans="1:5" ht="30" customHeight="1">
      <c r="A49" s="226" t="s">
        <v>336</v>
      </c>
      <c r="B49" s="107"/>
      <c r="C49" s="199"/>
      <c r="D49" s="199"/>
      <c r="E49" s="108"/>
    </row>
    <row r="50" spans="1:5" ht="17.149999999999999" customHeight="1">
      <c r="A50" s="106" t="s">
        <v>325</v>
      </c>
      <c r="B50" s="107"/>
      <c r="C50" s="199"/>
      <c r="D50" s="199"/>
      <c r="E50" s="108"/>
    </row>
    <row r="51" spans="1:5" ht="17.149999999999999" customHeight="1">
      <c r="A51" s="106" t="s">
        <v>326</v>
      </c>
      <c r="B51" s="107"/>
      <c r="C51" s="199"/>
      <c r="D51" s="199"/>
      <c r="E51" s="108"/>
    </row>
    <row r="52" spans="1:5" ht="17.149999999999999" customHeight="1">
      <c r="A52" s="106" t="s">
        <v>320</v>
      </c>
      <c r="B52" s="107"/>
      <c r="C52" s="199"/>
      <c r="D52" s="199"/>
      <c r="E52" s="108"/>
    </row>
    <row r="53" spans="1:5" ht="17.149999999999999" customHeight="1">
      <c r="A53" s="106" t="s">
        <v>365</v>
      </c>
      <c r="B53" s="107"/>
      <c r="C53" s="199"/>
      <c r="D53" s="199"/>
      <c r="E53" s="108"/>
    </row>
    <row r="54" spans="1:5" ht="17.149999999999999" customHeight="1">
      <c r="A54" s="25" t="s">
        <v>3</v>
      </c>
      <c r="B54" s="24">
        <f>SUM(B49:B53)</f>
        <v>0</v>
      </c>
      <c r="C54" s="201">
        <f>'へき地診療所　別紙4－3'!M26</f>
        <v>0</v>
      </c>
      <c r="D54" s="201">
        <f>MIN(B54,C54)</f>
        <v>0</v>
      </c>
      <c r="E54" s="23"/>
    </row>
    <row r="55" spans="1:5" ht="17.149999999999999" customHeight="1">
      <c r="A55" s="18" t="s">
        <v>87</v>
      </c>
      <c r="B55" s="52">
        <f>SUM(B36,B41,B47,B54)</f>
        <v>0</v>
      </c>
      <c r="C55" s="245">
        <f>SUM(C36,C41,C47,C54)</f>
        <v>0</v>
      </c>
      <c r="D55" s="245">
        <f>SUM(D36,D41,D47,D54)</f>
        <v>0</v>
      </c>
      <c r="E55" s="16"/>
    </row>
    <row r="56" spans="1:5" customFormat="1" ht="17.149999999999999" customHeight="1">
      <c r="A56" s="125" t="s">
        <v>86</v>
      </c>
      <c r="B56" s="126"/>
      <c r="C56" s="246"/>
      <c r="D56" s="246"/>
      <c r="E56" s="127"/>
    </row>
    <row r="57" spans="1:5" customFormat="1" ht="17.149999999999999" customHeight="1">
      <c r="A57" s="128"/>
      <c r="B57" s="105"/>
      <c r="C57" s="247"/>
      <c r="D57" s="247"/>
      <c r="E57" s="96"/>
    </row>
    <row r="58" spans="1:5" ht="17.149999999999999" customHeight="1">
      <c r="A58" s="207" t="s">
        <v>87</v>
      </c>
      <c r="B58" s="24">
        <f>SUM(B57)</f>
        <v>0</v>
      </c>
      <c r="C58" s="24">
        <f>SUM(C57)</f>
        <v>0</v>
      </c>
      <c r="D58" s="24">
        <f>SUM(D57)</f>
        <v>0</v>
      </c>
      <c r="E58" s="23"/>
    </row>
    <row r="59" spans="1:5" customFormat="1" ht="17.149999999999999" customHeight="1">
      <c r="A59" s="11" t="s">
        <v>188</v>
      </c>
      <c r="B59" s="10">
        <f>SUM(B55,B58)</f>
        <v>0</v>
      </c>
      <c r="C59" s="10">
        <f>SUM(C55,C58)</f>
        <v>0</v>
      </c>
      <c r="D59" s="10">
        <f>SUM(D55,D58)</f>
        <v>0</v>
      </c>
      <c r="E59" s="7"/>
    </row>
    <row r="60" spans="1:5" ht="17.149999999999999" customHeight="1">
      <c r="A60" s="47"/>
      <c r="B60" s="46"/>
      <c r="C60" s="46"/>
      <c r="D60" s="46"/>
      <c r="E60" s="26"/>
    </row>
    <row r="61" spans="1:5" ht="17.149999999999999" customHeight="1">
      <c r="A61" s="51" t="s">
        <v>85</v>
      </c>
      <c r="B61" s="46"/>
      <c r="C61" s="46"/>
      <c r="D61" s="46"/>
      <c r="E61" s="26"/>
    </row>
    <row r="62" spans="1:5" ht="17.149999999999999" customHeight="1">
      <c r="A62" s="50" t="s">
        <v>6</v>
      </c>
      <c r="B62" s="49" t="s">
        <v>84</v>
      </c>
      <c r="C62" s="220" t="s">
        <v>193</v>
      </c>
      <c r="D62" s="221"/>
      <c r="E62" s="160"/>
    </row>
    <row r="63" spans="1:5" ht="17.149999999999999" customHeight="1">
      <c r="A63" s="50"/>
      <c r="B63" s="54" t="s">
        <v>195</v>
      </c>
      <c r="C63" s="362"/>
      <c r="D63" s="363"/>
      <c r="E63" s="364"/>
    </row>
    <row r="64" spans="1:5" ht="17.149999999999999" customHeight="1">
      <c r="A64" s="223" t="s">
        <v>83</v>
      </c>
      <c r="B64" s="110"/>
      <c r="C64" s="365"/>
      <c r="D64" s="366"/>
      <c r="E64" s="367"/>
    </row>
    <row r="65" spans="1:5" ht="17.149999999999999" customHeight="1">
      <c r="A65" s="162" t="s">
        <v>82</v>
      </c>
      <c r="B65" s="137"/>
      <c r="C65" s="365"/>
      <c r="D65" s="366"/>
      <c r="E65" s="367"/>
    </row>
    <row r="66" spans="1:5" ht="17.149999999999999" customHeight="1">
      <c r="A66" s="48" t="s">
        <v>87</v>
      </c>
      <c r="B66" s="17">
        <f>SUM(B64:B65)</f>
        <v>0</v>
      </c>
      <c r="C66" s="163"/>
      <c r="D66" s="222"/>
      <c r="E66" s="166"/>
    </row>
    <row r="67" spans="1:5" ht="17.149999999999999" customHeight="1">
      <c r="A67" s="47"/>
      <c r="B67" s="46"/>
      <c r="C67" s="46"/>
      <c r="D67" s="46"/>
      <c r="E67" s="26"/>
    </row>
    <row r="68" spans="1:5">
      <c r="A68" s="3" t="s">
        <v>117</v>
      </c>
    </row>
    <row r="69" spans="1:5">
      <c r="A69" s="3" t="s">
        <v>291</v>
      </c>
    </row>
    <row r="70" spans="1:5">
      <c r="A70" s="3" t="s">
        <v>387</v>
      </c>
    </row>
    <row r="71" spans="1:5">
      <c r="A71" s="3" t="s">
        <v>290</v>
      </c>
    </row>
    <row r="72" spans="1:5">
      <c r="A72" s="3" t="s">
        <v>116</v>
      </c>
    </row>
    <row r="73" spans="1:5">
      <c r="A73" s="3" t="s">
        <v>306</v>
      </c>
    </row>
    <row r="74" spans="1:5">
      <c r="A74" s="3" t="s">
        <v>289</v>
      </c>
    </row>
  </sheetData>
  <mergeCells count="3">
    <mergeCell ref="C63:E63"/>
    <mergeCell ref="C64:E64"/>
    <mergeCell ref="C65:E65"/>
  </mergeCells>
  <phoneticPr fontId="15"/>
  <printOptions horizontalCentered="1"/>
  <pageMargins left="0.70866141732283472" right="0.70866141732283472" top="0.74803149606299213" bottom="0.74803149606299213" header="0.31496062992125984" footer="0.31496062992125984"/>
  <pageSetup paperSize="9" scale="76" fitToHeight="0" orientation="portrait" blackAndWhite="1" r:id="rId1"/>
  <rowBreaks count="1" manualBreakCount="1">
    <brk id="41"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B1:N33"/>
  <sheetViews>
    <sheetView showGridLines="0" view="pageBreakPreview" zoomScaleNormal="100" zoomScaleSheetLayoutView="100" workbookViewId="0">
      <selection activeCell="C33" sqref="C33:D33"/>
    </sheetView>
  </sheetViews>
  <sheetFormatPr defaultColWidth="9" defaultRowHeight="13"/>
  <cols>
    <col min="1" max="1" width="2.453125" style="61" customWidth="1"/>
    <col min="2" max="2" width="13.7265625" style="61" customWidth="1"/>
    <col min="3" max="3" width="5.36328125" style="61" customWidth="1"/>
    <col min="4" max="4" width="46.36328125" style="61" bestFit="1" customWidth="1"/>
    <col min="5" max="5" width="9.7265625" style="61" bestFit="1" customWidth="1"/>
    <col min="6" max="6" width="11.26953125" style="61" bestFit="1" customWidth="1"/>
    <col min="7" max="7" width="4.36328125" style="61" bestFit="1" customWidth="1"/>
    <col min="8" max="8" width="9" style="61"/>
    <col min="9" max="9" width="3.36328125" style="61" bestFit="1" customWidth="1"/>
    <col min="10" max="10" width="11" style="61" bestFit="1" customWidth="1"/>
    <col min="11" max="11" width="2.453125" style="61" bestFit="1" customWidth="1"/>
    <col min="12" max="12" width="3.36328125" style="61" bestFit="1" customWidth="1"/>
    <col min="13" max="13" width="12.36328125" style="61" bestFit="1" customWidth="1"/>
    <col min="14" max="14" width="7.26953125" style="61" customWidth="1"/>
    <col min="15" max="15" width="17.08984375" style="61" customWidth="1"/>
    <col min="16" max="16384" width="9" style="61"/>
  </cols>
  <sheetData>
    <row r="1" spans="2:14">
      <c r="B1" s="61" t="s">
        <v>426</v>
      </c>
    </row>
    <row r="3" spans="2:14">
      <c r="B3" s="74" t="s">
        <v>208</v>
      </c>
      <c r="C3" s="74"/>
    </row>
    <row r="4" spans="2:14">
      <c r="B4" s="74"/>
      <c r="C4" s="74"/>
    </row>
    <row r="5" spans="2:14">
      <c r="B5" s="249" t="s">
        <v>226</v>
      </c>
      <c r="C5" s="381" t="s">
        <v>209</v>
      </c>
      <c r="D5" s="382"/>
      <c r="E5" s="382"/>
      <c r="F5" s="382"/>
      <c r="G5" s="382"/>
      <c r="H5" s="382"/>
      <c r="I5" s="382"/>
      <c r="J5" s="382"/>
      <c r="K5" s="382"/>
      <c r="L5" s="382"/>
      <c r="M5" s="383"/>
    </row>
    <row r="6" spans="2:14" ht="13.5" customHeight="1">
      <c r="B6" s="244" t="s">
        <v>267</v>
      </c>
      <c r="C6" s="375" t="s">
        <v>274</v>
      </c>
      <c r="D6" s="376"/>
      <c r="E6" s="251"/>
      <c r="F6" s="250"/>
      <c r="G6" s="250"/>
      <c r="H6" s="250"/>
      <c r="I6" s="250"/>
      <c r="J6" s="250"/>
      <c r="K6" s="250"/>
      <c r="L6" s="250"/>
      <c r="M6" s="259">
        <f>IFERROR(SUM(M9:M15),"")</f>
        <v>0</v>
      </c>
    </row>
    <row r="7" spans="2:14">
      <c r="B7" s="187"/>
      <c r="C7" s="379"/>
      <c r="D7" s="380"/>
      <c r="E7" s="253"/>
      <c r="F7" s="252"/>
      <c r="G7" s="252"/>
      <c r="H7" s="252"/>
      <c r="I7" s="252"/>
      <c r="J7" s="252"/>
      <c r="K7" s="252"/>
      <c r="L7" s="252"/>
      <c r="M7" s="253"/>
    </row>
    <row r="8" spans="2:14">
      <c r="B8" s="187"/>
      <c r="C8" s="384" t="s">
        <v>273</v>
      </c>
      <c r="D8" s="385"/>
      <c r="E8" s="253"/>
      <c r="F8" s="26"/>
      <c r="G8" s="252"/>
      <c r="H8" s="252"/>
      <c r="I8" s="252"/>
      <c r="J8" s="252" t="s">
        <v>281</v>
      </c>
      <c r="K8" s="252"/>
      <c r="L8" s="252"/>
      <c r="M8" s="253"/>
    </row>
    <row r="9" spans="2:14">
      <c r="B9" s="187"/>
      <c r="C9" s="386" t="s">
        <v>272</v>
      </c>
      <c r="D9" s="387"/>
      <c r="E9" s="253"/>
      <c r="F9" s="324">
        <v>6200000</v>
      </c>
      <c r="G9" s="255" t="s">
        <v>278</v>
      </c>
      <c r="H9" s="254">
        <v>71000</v>
      </c>
      <c r="I9" s="252" t="s">
        <v>277</v>
      </c>
      <c r="J9" s="248"/>
      <c r="K9" s="252" t="s">
        <v>279</v>
      </c>
      <c r="L9" s="252" t="s">
        <v>280</v>
      </c>
      <c r="M9" s="256" t="str">
        <f>IF(J9="","0",F9+(H9*J9))</f>
        <v>0</v>
      </c>
    </row>
    <row r="10" spans="2:14">
      <c r="B10" s="187"/>
      <c r="C10" s="388" t="s">
        <v>437</v>
      </c>
      <c r="D10" s="389"/>
      <c r="E10" s="253"/>
      <c r="F10" s="26"/>
      <c r="G10" s="252"/>
      <c r="H10" s="252"/>
      <c r="I10" s="252"/>
      <c r="J10" s="252"/>
      <c r="K10" s="252"/>
      <c r="L10" s="252"/>
      <c r="M10" s="253"/>
    </row>
    <row r="11" spans="2:14">
      <c r="B11" s="187"/>
      <c r="C11" s="388" t="s">
        <v>268</v>
      </c>
      <c r="D11" s="389"/>
      <c r="E11" s="253"/>
      <c r="F11" s="324">
        <v>6200000</v>
      </c>
      <c r="G11" s="255" t="s">
        <v>278</v>
      </c>
      <c r="H11" s="254">
        <v>77000</v>
      </c>
      <c r="I11" s="252" t="s">
        <v>277</v>
      </c>
      <c r="J11" s="248"/>
      <c r="K11" s="252" t="s">
        <v>279</v>
      </c>
      <c r="L11" s="252" t="s">
        <v>280</v>
      </c>
      <c r="M11" s="256" t="str">
        <f>IF(J11="","0",F11+(H11*J11))</f>
        <v>0</v>
      </c>
    </row>
    <row r="12" spans="2:14">
      <c r="B12" s="187"/>
      <c r="C12" s="388" t="s">
        <v>438</v>
      </c>
      <c r="D12" s="389"/>
      <c r="E12" s="253"/>
      <c r="F12" s="26"/>
      <c r="G12" s="252"/>
      <c r="H12" s="252"/>
      <c r="I12" s="252"/>
      <c r="J12" s="252"/>
      <c r="K12" s="252"/>
      <c r="L12" s="252"/>
      <c r="M12" s="253"/>
    </row>
    <row r="13" spans="2:14">
      <c r="B13" s="187"/>
      <c r="C13" s="388" t="s">
        <v>269</v>
      </c>
      <c r="D13" s="389"/>
      <c r="E13" s="253"/>
      <c r="F13" s="324">
        <v>6200000</v>
      </c>
      <c r="G13" s="255" t="s">
        <v>278</v>
      </c>
      <c r="H13" s="254">
        <v>87000</v>
      </c>
      <c r="I13" s="252" t="s">
        <v>277</v>
      </c>
      <c r="J13" s="248"/>
      <c r="K13" s="252" t="s">
        <v>279</v>
      </c>
      <c r="L13" s="252" t="s">
        <v>280</v>
      </c>
      <c r="M13" s="256" t="str">
        <f>IF(J13="","0",F13+(H13*J13))</f>
        <v>0</v>
      </c>
    </row>
    <row r="14" spans="2:14">
      <c r="B14" s="187"/>
      <c r="C14" s="388" t="s">
        <v>439</v>
      </c>
      <c r="D14" s="389"/>
      <c r="E14" s="253"/>
      <c r="F14" s="252"/>
      <c r="G14" s="252"/>
      <c r="H14" s="252" t="s">
        <v>284</v>
      </c>
      <c r="I14" s="252"/>
      <c r="J14" s="252"/>
      <c r="K14" s="252"/>
      <c r="L14" s="252"/>
      <c r="M14" s="253"/>
    </row>
    <row r="15" spans="2:14">
      <c r="B15" s="187"/>
      <c r="C15" s="390" t="s">
        <v>270</v>
      </c>
      <c r="D15" s="391"/>
      <c r="E15" s="253"/>
      <c r="F15" s="254">
        <v>25000</v>
      </c>
      <c r="G15" s="252" t="s">
        <v>283</v>
      </c>
      <c r="H15" s="248"/>
      <c r="I15" s="252"/>
      <c r="J15" s="252"/>
      <c r="K15" s="252"/>
      <c r="L15" s="252" t="s">
        <v>285</v>
      </c>
      <c r="M15" s="256">
        <f>F15*H15</f>
        <v>0</v>
      </c>
    </row>
    <row r="16" spans="2:14">
      <c r="B16" s="187"/>
      <c r="C16" s="386" t="s">
        <v>406</v>
      </c>
      <c r="D16" s="387"/>
      <c r="E16" s="253"/>
      <c r="F16" s="252"/>
      <c r="G16" s="252"/>
      <c r="H16" s="252"/>
      <c r="I16" s="252"/>
      <c r="J16" s="252"/>
      <c r="K16" s="252"/>
      <c r="L16" s="252"/>
      <c r="M16" s="253"/>
      <c r="N16" s="61" t="s">
        <v>403</v>
      </c>
    </row>
    <row r="17" spans="2:13">
      <c r="B17" s="192"/>
      <c r="C17" s="377"/>
      <c r="D17" s="378"/>
      <c r="E17" s="258"/>
      <c r="F17" s="257"/>
      <c r="G17" s="257"/>
      <c r="H17" s="257"/>
      <c r="I17" s="257"/>
      <c r="J17" s="257"/>
      <c r="K17" s="257"/>
      <c r="L17" s="257"/>
      <c r="M17" s="258"/>
    </row>
    <row r="18" spans="2:13">
      <c r="B18" s="244" t="s">
        <v>229</v>
      </c>
      <c r="C18" s="375" t="s">
        <v>265</v>
      </c>
      <c r="D18" s="376"/>
      <c r="E18" s="251"/>
      <c r="F18" s="250"/>
      <c r="G18" s="250"/>
      <c r="H18" s="250"/>
      <c r="I18" s="250"/>
      <c r="J18" s="250"/>
      <c r="K18" s="250"/>
      <c r="L18" s="250"/>
      <c r="M18" s="301"/>
    </row>
    <row r="19" spans="2:13">
      <c r="B19" s="187"/>
      <c r="C19" s="379"/>
      <c r="D19" s="380"/>
      <c r="E19" s="253"/>
      <c r="F19" s="252"/>
      <c r="G19" s="252"/>
      <c r="H19" s="252"/>
      <c r="I19" s="252"/>
      <c r="J19" s="252" t="s">
        <v>275</v>
      </c>
      <c r="K19" s="252"/>
      <c r="L19" s="252"/>
      <c r="M19" s="253"/>
    </row>
    <row r="20" spans="2:13">
      <c r="B20" s="187"/>
      <c r="C20" s="300">
        <v>1</v>
      </c>
      <c r="D20" s="179" t="s">
        <v>410</v>
      </c>
      <c r="E20" s="256">
        <v>65000</v>
      </c>
      <c r="F20" s="252"/>
      <c r="G20" s="252"/>
      <c r="H20" s="252"/>
      <c r="I20" s="252"/>
      <c r="J20" s="299"/>
      <c r="K20" s="252"/>
      <c r="L20" s="252"/>
      <c r="M20" s="302" t="str">
        <f>IF(J20&gt;=260,E22,IF(J20&gt;=130,E21,IF(J20&gt;=1,E20,"")))</f>
        <v/>
      </c>
    </row>
    <row r="21" spans="2:13">
      <c r="B21" s="187"/>
      <c r="C21" s="300">
        <v>2</v>
      </c>
      <c r="D21" s="179" t="s">
        <v>404</v>
      </c>
      <c r="E21" s="256">
        <v>130000</v>
      </c>
      <c r="F21" s="252"/>
      <c r="G21" s="252"/>
      <c r="H21" s="252"/>
      <c r="I21" s="252"/>
      <c r="J21" s="252"/>
      <c r="K21" s="252"/>
      <c r="L21" s="252"/>
      <c r="M21" s="253"/>
    </row>
    <row r="22" spans="2:13">
      <c r="B22" s="187"/>
      <c r="C22" s="300">
        <v>3</v>
      </c>
      <c r="D22" s="179" t="s">
        <v>405</v>
      </c>
      <c r="E22" s="256">
        <v>195000</v>
      </c>
      <c r="F22" s="252"/>
      <c r="G22" s="252"/>
      <c r="H22" s="252"/>
      <c r="I22" s="252"/>
      <c r="J22" s="252"/>
      <c r="K22" s="252"/>
      <c r="L22" s="252"/>
      <c r="M22" s="253"/>
    </row>
    <row r="23" spans="2:13">
      <c r="B23" s="192"/>
      <c r="C23" s="377"/>
      <c r="D23" s="378"/>
      <c r="E23" s="258"/>
      <c r="F23" s="257"/>
      <c r="G23" s="257"/>
      <c r="H23" s="257"/>
      <c r="I23" s="257"/>
      <c r="J23" s="257"/>
      <c r="K23" s="257"/>
      <c r="L23" s="257"/>
      <c r="M23" s="258"/>
    </row>
    <row r="24" spans="2:13">
      <c r="B24" s="244" t="s">
        <v>231</v>
      </c>
      <c r="C24" s="375" t="s">
        <v>232</v>
      </c>
      <c r="D24" s="376"/>
      <c r="E24" s="251"/>
      <c r="F24" s="250"/>
      <c r="G24" s="250"/>
      <c r="H24" s="250"/>
      <c r="I24" s="250"/>
      <c r="J24" s="250"/>
      <c r="K24" s="250"/>
      <c r="L24" s="250"/>
      <c r="M24" s="303"/>
    </row>
    <row r="25" spans="2:13">
      <c r="B25" s="192"/>
      <c r="C25" s="377"/>
      <c r="D25" s="378"/>
      <c r="E25" s="258"/>
      <c r="F25" s="257"/>
      <c r="G25" s="257"/>
      <c r="H25" s="257"/>
      <c r="I25" s="257"/>
      <c r="J25" s="257"/>
      <c r="K25" s="257"/>
      <c r="L25" s="257"/>
      <c r="M25" s="258"/>
    </row>
    <row r="26" spans="2:13">
      <c r="B26" s="369" t="s">
        <v>445</v>
      </c>
      <c r="C26" s="375" t="s">
        <v>274</v>
      </c>
      <c r="D26" s="376"/>
      <c r="E26" s="251"/>
      <c r="F26" s="250"/>
      <c r="G26" s="250"/>
      <c r="H26" s="250"/>
      <c r="I26" s="250"/>
      <c r="J26" s="250"/>
      <c r="K26" s="250"/>
      <c r="L26" s="250"/>
      <c r="M26" s="259">
        <f>SUM(M28,M32)</f>
        <v>0</v>
      </c>
    </row>
    <row r="27" spans="2:13">
      <c r="B27" s="370"/>
      <c r="C27" s="379"/>
      <c r="D27" s="380"/>
      <c r="E27" s="253"/>
      <c r="F27" s="252"/>
      <c r="G27" s="252"/>
      <c r="H27" s="252" t="s">
        <v>287</v>
      </c>
      <c r="I27" s="252"/>
      <c r="J27" s="260" t="s">
        <v>288</v>
      </c>
      <c r="K27" s="252"/>
      <c r="L27" s="252"/>
      <c r="M27" s="253"/>
    </row>
    <row r="28" spans="2:13">
      <c r="B28" s="187"/>
      <c r="C28" s="371" t="s">
        <v>271</v>
      </c>
      <c r="D28" s="372"/>
      <c r="E28" s="253"/>
      <c r="F28" s="254">
        <v>37290</v>
      </c>
      <c r="G28" s="252" t="s">
        <v>277</v>
      </c>
      <c r="H28" s="248"/>
      <c r="I28" s="252" t="s">
        <v>276</v>
      </c>
      <c r="J28" s="248"/>
      <c r="K28" s="252"/>
      <c r="L28" s="252" t="s">
        <v>280</v>
      </c>
      <c r="M28" s="256">
        <f>IF(J28="導入初年度",F28*H28+45450,F28*H28)</f>
        <v>0</v>
      </c>
    </row>
    <row r="29" spans="2:13">
      <c r="B29" s="187"/>
      <c r="C29" s="371" t="s">
        <v>407</v>
      </c>
      <c r="D29" s="372"/>
      <c r="E29" s="253"/>
      <c r="F29" s="252"/>
      <c r="G29" s="252"/>
      <c r="H29" s="252"/>
      <c r="I29" s="252"/>
      <c r="J29" s="252"/>
      <c r="K29" s="252"/>
      <c r="L29" s="252"/>
      <c r="M29" s="253"/>
    </row>
    <row r="30" spans="2:13">
      <c r="B30" s="187"/>
      <c r="C30" s="371" t="s">
        <v>408</v>
      </c>
      <c r="D30" s="372"/>
      <c r="E30" s="253"/>
      <c r="F30" s="252"/>
      <c r="G30" s="252"/>
      <c r="H30" s="252"/>
      <c r="I30" s="252"/>
      <c r="J30" s="252"/>
      <c r="K30" s="252"/>
      <c r="L30" s="252"/>
      <c r="M30" s="253"/>
    </row>
    <row r="31" spans="2:13">
      <c r="B31" s="187"/>
      <c r="C31" s="371"/>
      <c r="D31" s="372"/>
      <c r="E31" s="253"/>
      <c r="F31" s="252"/>
      <c r="G31" s="252"/>
      <c r="H31" s="252" t="s">
        <v>287</v>
      </c>
      <c r="I31" s="252"/>
      <c r="J31" s="252"/>
      <c r="K31" s="252"/>
      <c r="L31" s="252"/>
      <c r="M31" s="253"/>
    </row>
    <row r="32" spans="2:13">
      <c r="B32" s="187"/>
      <c r="C32" s="371" t="s">
        <v>446</v>
      </c>
      <c r="D32" s="372"/>
      <c r="E32" s="253"/>
      <c r="F32" s="254">
        <v>297430</v>
      </c>
      <c r="G32" s="252" t="s">
        <v>277</v>
      </c>
      <c r="H32" s="248"/>
      <c r="I32" s="252"/>
      <c r="J32" s="252"/>
      <c r="K32" s="252"/>
      <c r="L32" s="252" t="s">
        <v>280</v>
      </c>
      <c r="M32" s="256">
        <f>F32*H32</f>
        <v>0</v>
      </c>
    </row>
    <row r="33" spans="2:13">
      <c r="B33" s="192"/>
      <c r="C33" s="373" t="s">
        <v>409</v>
      </c>
      <c r="D33" s="374"/>
      <c r="E33" s="258"/>
      <c r="F33" s="257"/>
      <c r="G33" s="257"/>
      <c r="H33" s="257"/>
      <c r="I33" s="257"/>
      <c r="J33" s="257"/>
      <c r="K33" s="257"/>
      <c r="L33" s="257"/>
      <c r="M33" s="258"/>
    </row>
  </sheetData>
  <dataConsolidate/>
  <mergeCells count="27">
    <mergeCell ref="C5:M5"/>
    <mergeCell ref="C6:D6"/>
    <mergeCell ref="C7:D7"/>
    <mergeCell ref="C8:D8"/>
    <mergeCell ref="C23:D23"/>
    <mergeCell ref="C9:D9"/>
    <mergeCell ref="C10:D10"/>
    <mergeCell ref="C11:D11"/>
    <mergeCell ref="C12:D12"/>
    <mergeCell ref="C13:D13"/>
    <mergeCell ref="C14:D14"/>
    <mergeCell ref="C15:D15"/>
    <mergeCell ref="C16:D16"/>
    <mergeCell ref="C17:D17"/>
    <mergeCell ref="C18:D18"/>
    <mergeCell ref="C19:D19"/>
    <mergeCell ref="C24:D24"/>
    <mergeCell ref="C25:D25"/>
    <mergeCell ref="C26:D26"/>
    <mergeCell ref="C27:D27"/>
    <mergeCell ref="C28:D28"/>
    <mergeCell ref="B26:B27"/>
    <mergeCell ref="C30:D30"/>
    <mergeCell ref="C31:D31"/>
    <mergeCell ref="C32:D32"/>
    <mergeCell ref="C33:D33"/>
    <mergeCell ref="C29:D29"/>
  </mergeCells>
  <phoneticPr fontId="15"/>
  <dataValidations count="6">
    <dataValidation type="decimal" allowBlank="1" showInputMessage="1" showErrorMessage="1" sqref="J9">
      <formula1>1</formula1>
      <formula2>129</formula2>
    </dataValidation>
    <dataValidation type="decimal" allowBlank="1" showInputMessage="1" showErrorMessage="1" sqref="J11">
      <formula1>130</formula1>
      <formula2>259</formula2>
    </dataValidation>
    <dataValidation type="decimal" allowBlank="1" showInputMessage="1" showErrorMessage="1" sqref="J13">
      <formula1>260</formula1>
      <formula2>366</formula2>
    </dataValidation>
    <dataValidation type="whole" allowBlank="1" showInputMessage="1" showErrorMessage="1" sqref="H15">
      <formula1>1</formula1>
      <formula2>366</formula2>
    </dataValidation>
    <dataValidation type="list" allowBlank="1" showInputMessage="1" showErrorMessage="1" sqref="J28">
      <formula1>"導入初年度,導入済"</formula1>
    </dataValidation>
    <dataValidation type="decimal" allowBlank="1" showInputMessage="1" showErrorMessage="1" sqref="J20">
      <formula1>1</formula1>
      <formula2>365</formula2>
    </dataValidation>
  </dataValidations>
  <pageMargins left="0.70866141732283472" right="0.70866141732283472" top="0.74803149606299213" bottom="0.74803149606299213" header="0.31496062992125984" footer="0.31496062992125984"/>
  <pageSetup paperSize="9" scale="98" fitToHeight="0" orientation="landscape"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O47"/>
  <sheetViews>
    <sheetView view="pageBreakPreview" zoomScaleNormal="100" zoomScaleSheetLayoutView="100" workbookViewId="0">
      <selection activeCell="A2" sqref="A2"/>
    </sheetView>
  </sheetViews>
  <sheetFormatPr defaultRowHeight="13" outlineLevelRow="1"/>
  <cols>
    <col min="3" max="3" width="12.08984375" bestFit="1" customWidth="1"/>
    <col min="8" max="12" width="8.453125" customWidth="1"/>
    <col min="13" max="15" width="11.453125" customWidth="1"/>
  </cols>
  <sheetData>
    <row r="1" spans="1:15" ht="14">
      <c r="A1" s="2" t="s">
        <v>427</v>
      </c>
    </row>
    <row r="3" spans="1:15" ht="14">
      <c r="A3" s="69" t="s">
        <v>200</v>
      </c>
      <c r="B3" s="9"/>
      <c r="C3" s="9"/>
      <c r="D3" s="9"/>
      <c r="E3" s="9"/>
      <c r="F3" s="9"/>
      <c r="G3" s="9"/>
      <c r="H3" s="9"/>
      <c r="I3" s="9"/>
      <c r="J3" s="9"/>
      <c r="K3" s="9"/>
      <c r="L3" s="9"/>
      <c r="M3" s="9"/>
      <c r="N3" s="9"/>
      <c r="O3" s="9"/>
    </row>
    <row r="5" spans="1:15">
      <c r="A5" s="3" t="s">
        <v>191</v>
      </c>
      <c r="I5" s="1"/>
      <c r="O5" s="115" t="s">
        <v>201</v>
      </c>
    </row>
    <row r="6" spans="1:15">
      <c r="A6" s="351" t="s">
        <v>140</v>
      </c>
      <c r="B6" s="351" t="s">
        <v>139</v>
      </c>
      <c r="C6" s="340" t="s">
        <v>138</v>
      </c>
      <c r="D6" s="340" t="s">
        <v>137</v>
      </c>
      <c r="E6" s="340"/>
      <c r="F6" s="340"/>
      <c r="G6" s="340"/>
      <c r="H6" s="340" t="s">
        <v>136</v>
      </c>
      <c r="I6" s="340"/>
      <c r="J6" s="340"/>
      <c r="K6" s="340"/>
      <c r="L6" s="340"/>
      <c r="M6" s="334" t="s">
        <v>212</v>
      </c>
      <c r="N6" s="334" t="s">
        <v>213</v>
      </c>
      <c r="O6" s="334" t="s">
        <v>48</v>
      </c>
    </row>
    <row r="7" spans="1:15" ht="26">
      <c r="A7" s="340"/>
      <c r="B7" s="351"/>
      <c r="C7" s="340"/>
      <c r="D7" s="35" t="s">
        <v>135</v>
      </c>
      <c r="E7" s="35" t="s">
        <v>134</v>
      </c>
      <c r="F7" s="35" t="s">
        <v>133</v>
      </c>
      <c r="G7" s="35" t="s">
        <v>132</v>
      </c>
      <c r="H7" s="36" t="s">
        <v>131</v>
      </c>
      <c r="I7" s="36" t="s">
        <v>130</v>
      </c>
      <c r="J7" s="36" t="s">
        <v>129</v>
      </c>
      <c r="K7" s="36" t="s">
        <v>128</v>
      </c>
      <c r="L7" s="35" t="s">
        <v>43</v>
      </c>
      <c r="M7" s="335"/>
      <c r="N7" s="335"/>
      <c r="O7" s="335"/>
    </row>
    <row r="8" spans="1:15">
      <c r="A8" s="168"/>
      <c r="B8" s="167"/>
      <c r="C8" s="168"/>
      <c r="D8" s="168"/>
      <c r="E8" s="168"/>
      <c r="F8" s="37" t="s">
        <v>60</v>
      </c>
      <c r="G8" s="37" t="s">
        <v>31</v>
      </c>
      <c r="H8" s="167"/>
      <c r="I8" s="167"/>
      <c r="J8" s="167"/>
      <c r="K8" s="167"/>
      <c r="L8" s="168"/>
      <c r="M8" s="205"/>
      <c r="N8" s="205"/>
      <c r="O8" s="205"/>
    </row>
    <row r="9" spans="1:15" ht="15" customHeight="1">
      <c r="A9" s="399"/>
      <c r="B9" s="395"/>
      <c r="C9" s="261"/>
      <c r="D9" s="400"/>
      <c r="E9" s="400"/>
      <c r="F9" s="176"/>
      <c r="G9" s="176"/>
      <c r="H9" s="171"/>
      <c r="I9" s="171"/>
      <c r="J9" s="171"/>
      <c r="K9" s="171"/>
      <c r="L9" s="172"/>
      <c r="M9" s="336"/>
      <c r="N9" s="336"/>
      <c r="O9" s="392"/>
    </row>
    <row r="10" spans="1:15" ht="32.25" customHeight="1">
      <c r="A10" s="394"/>
      <c r="B10" s="396"/>
      <c r="C10" s="263"/>
      <c r="D10" s="398"/>
      <c r="E10" s="398"/>
      <c r="F10" s="138"/>
      <c r="G10" s="138"/>
      <c r="H10" s="173"/>
      <c r="I10" s="173"/>
      <c r="J10" s="173"/>
      <c r="K10" s="173"/>
      <c r="L10" s="174"/>
      <c r="M10" s="337"/>
      <c r="N10" s="337"/>
      <c r="O10" s="357"/>
    </row>
    <row r="11" spans="1:15" ht="15" customHeight="1">
      <c r="A11" s="399"/>
      <c r="B11" s="395"/>
      <c r="C11" s="262"/>
      <c r="D11" s="400"/>
      <c r="E11" s="400"/>
      <c r="F11" s="176"/>
      <c r="G11" s="176"/>
      <c r="H11" s="171"/>
      <c r="I11" s="171"/>
      <c r="J11" s="171"/>
      <c r="K11" s="171"/>
      <c r="L11" s="172"/>
      <c r="M11" s="355"/>
      <c r="N11" s="336"/>
      <c r="O11" s="392"/>
    </row>
    <row r="12" spans="1:15" ht="32.25" customHeight="1">
      <c r="A12" s="394"/>
      <c r="B12" s="396"/>
      <c r="C12" s="263"/>
      <c r="D12" s="398"/>
      <c r="E12" s="398"/>
      <c r="F12" s="138"/>
      <c r="G12" s="138"/>
      <c r="H12" s="173"/>
      <c r="I12" s="173"/>
      <c r="J12" s="173"/>
      <c r="K12" s="173"/>
      <c r="L12" s="174"/>
      <c r="M12" s="337"/>
      <c r="N12" s="337"/>
      <c r="O12" s="357"/>
    </row>
    <row r="13" spans="1:15" ht="15" customHeight="1">
      <c r="A13" s="399"/>
      <c r="B13" s="395"/>
      <c r="C13" s="262"/>
      <c r="D13" s="400"/>
      <c r="E13" s="400"/>
      <c r="F13" s="176"/>
      <c r="G13" s="176"/>
      <c r="H13" s="171"/>
      <c r="I13" s="171"/>
      <c r="J13" s="171"/>
      <c r="K13" s="171"/>
      <c r="L13" s="172"/>
      <c r="M13" s="355"/>
      <c r="N13" s="336"/>
      <c r="O13" s="392"/>
    </row>
    <row r="14" spans="1:15" ht="32.25" customHeight="1">
      <c r="A14" s="394"/>
      <c r="B14" s="396"/>
      <c r="C14" s="263"/>
      <c r="D14" s="398"/>
      <c r="E14" s="398"/>
      <c r="F14" s="138"/>
      <c r="G14" s="138"/>
      <c r="H14" s="173"/>
      <c r="I14" s="173"/>
      <c r="J14" s="173"/>
      <c r="K14" s="173"/>
      <c r="L14" s="174"/>
      <c r="M14" s="337"/>
      <c r="N14" s="337"/>
      <c r="O14" s="357"/>
    </row>
    <row r="15" spans="1:15" ht="15" customHeight="1">
      <c r="A15" s="399"/>
      <c r="B15" s="395"/>
      <c r="C15" s="262"/>
      <c r="D15" s="400"/>
      <c r="E15" s="400"/>
      <c r="F15" s="176"/>
      <c r="G15" s="176"/>
      <c r="H15" s="171"/>
      <c r="I15" s="171"/>
      <c r="J15" s="171"/>
      <c r="K15" s="171"/>
      <c r="L15" s="172"/>
      <c r="M15" s="355"/>
      <c r="N15" s="336"/>
      <c r="O15" s="392"/>
    </row>
    <row r="16" spans="1:15" ht="32.25" customHeight="1">
      <c r="A16" s="394"/>
      <c r="B16" s="396"/>
      <c r="C16" s="263"/>
      <c r="D16" s="398"/>
      <c r="E16" s="398"/>
      <c r="F16" s="138"/>
      <c r="G16" s="138"/>
      <c r="H16" s="173"/>
      <c r="I16" s="173"/>
      <c r="J16" s="173"/>
      <c r="K16" s="173"/>
      <c r="L16" s="174"/>
      <c r="M16" s="337"/>
      <c r="N16" s="337"/>
      <c r="O16" s="357"/>
    </row>
    <row r="17" spans="1:15" ht="15" hidden="1" customHeight="1" outlineLevel="1">
      <c r="A17" s="399"/>
      <c r="B17" s="395"/>
      <c r="C17" s="262"/>
      <c r="D17" s="400"/>
      <c r="E17" s="400"/>
      <c r="F17" s="176"/>
      <c r="G17" s="176"/>
      <c r="H17" s="171"/>
      <c r="I17" s="171"/>
      <c r="J17" s="171"/>
      <c r="K17" s="171"/>
      <c r="L17" s="172">
        <f t="shared" ref="L17:L26" si="0">SUM(H17:K17)</f>
        <v>0</v>
      </c>
      <c r="M17" s="355"/>
      <c r="N17" s="336"/>
      <c r="O17" s="392"/>
    </row>
    <row r="18" spans="1:15" ht="32.25" hidden="1" customHeight="1" outlineLevel="1">
      <c r="A18" s="394"/>
      <c r="B18" s="396"/>
      <c r="C18" s="263"/>
      <c r="D18" s="398"/>
      <c r="E18" s="398"/>
      <c r="F18" s="138"/>
      <c r="G18" s="138"/>
      <c r="H18" s="173"/>
      <c r="I18" s="173"/>
      <c r="J18" s="173"/>
      <c r="K18" s="173"/>
      <c r="L18" s="174">
        <f t="shared" si="0"/>
        <v>0</v>
      </c>
      <c r="M18" s="337"/>
      <c r="N18" s="337"/>
      <c r="O18" s="357"/>
    </row>
    <row r="19" spans="1:15" ht="15" hidden="1" customHeight="1" outlineLevel="1">
      <c r="A19" s="399"/>
      <c r="B19" s="395"/>
      <c r="C19" s="262"/>
      <c r="D19" s="400"/>
      <c r="E19" s="400"/>
      <c r="F19" s="176"/>
      <c r="G19" s="176"/>
      <c r="H19" s="171"/>
      <c r="I19" s="171"/>
      <c r="J19" s="171"/>
      <c r="K19" s="171"/>
      <c r="L19" s="172">
        <f t="shared" si="0"/>
        <v>0</v>
      </c>
      <c r="M19" s="355"/>
      <c r="N19" s="336"/>
      <c r="O19" s="392"/>
    </row>
    <row r="20" spans="1:15" ht="32.25" hidden="1" customHeight="1" outlineLevel="1">
      <c r="A20" s="394"/>
      <c r="B20" s="396"/>
      <c r="C20" s="263"/>
      <c r="D20" s="398"/>
      <c r="E20" s="398"/>
      <c r="F20" s="138"/>
      <c r="G20" s="138"/>
      <c r="H20" s="173"/>
      <c r="I20" s="173"/>
      <c r="J20" s="173"/>
      <c r="K20" s="173"/>
      <c r="L20" s="174">
        <f t="shared" si="0"/>
        <v>0</v>
      </c>
      <c r="M20" s="337"/>
      <c r="N20" s="337"/>
      <c r="O20" s="357"/>
    </row>
    <row r="21" spans="1:15" ht="15" hidden="1" customHeight="1" outlineLevel="1">
      <c r="A21" s="399"/>
      <c r="B21" s="395"/>
      <c r="C21" s="262"/>
      <c r="D21" s="400"/>
      <c r="E21" s="400"/>
      <c r="F21" s="176"/>
      <c r="G21" s="176"/>
      <c r="H21" s="171"/>
      <c r="I21" s="171"/>
      <c r="J21" s="171"/>
      <c r="K21" s="171"/>
      <c r="L21" s="172">
        <f t="shared" si="0"/>
        <v>0</v>
      </c>
      <c r="M21" s="355"/>
      <c r="N21" s="336"/>
      <c r="O21" s="392"/>
    </row>
    <row r="22" spans="1:15" ht="32.25" hidden="1" customHeight="1" outlineLevel="1">
      <c r="A22" s="394"/>
      <c r="B22" s="396"/>
      <c r="C22" s="263"/>
      <c r="D22" s="398"/>
      <c r="E22" s="398"/>
      <c r="F22" s="138"/>
      <c r="G22" s="138"/>
      <c r="H22" s="173"/>
      <c r="I22" s="173"/>
      <c r="J22" s="173"/>
      <c r="K22" s="173"/>
      <c r="L22" s="174">
        <f t="shared" si="0"/>
        <v>0</v>
      </c>
      <c r="M22" s="337"/>
      <c r="N22" s="337"/>
      <c r="O22" s="357"/>
    </row>
    <row r="23" spans="1:15" ht="15" hidden="1" customHeight="1" outlineLevel="1">
      <c r="A23" s="399"/>
      <c r="B23" s="395"/>
      <c r="C23" s="262"/>
      <c r="D23" s="400"/>
      <c r="E23" s="400"/>
      <c r="F23" s="176"/>
      <c r="G23" s="176"/>
      <c r="H23" s="171"/>
      <c r="I23" s="171"/>
      <c r="J23" s="171"/>
      <c r="K23" s="171"/>
      <c r="L23" s="172">
        <f t="shared" si="0"/>
        <v>0</v>
      </c>
      <c r="M23" s="355"/>
      <c r="N23" s="336"/>
      <c r="O23" s="392"/>
    </row>
    <row r="24" spans="1:15" ht="32.25" hidden="1" customHeight="1" outlineLevel="1">
      <c r="A24" s="394"/>
      <c r="B24" s="396"/>
      <c r="C24" s="263"/>
      <c r="D24" s="398"/>
      <c r="E24" s="398"/>
      <c r="F24" s="138"/>
      <c r="G24" s="138"/>
      <c r="H24" s="173"/>
      <c r="I24" s="173"/>
      <c r="J24" s="173"/>
      <c r="K24" s="173"/>
      <c r="L24" s="174">
        <f t="shared" si="0"/>
        <v>0</v>
      </c>
      <c r="M24" s="337"/>
      <c r="N24" s="337"/>
      <c r="O24" s="357"/>
    </row>
    <row r="25" spans="1:15" ht="15" hidden="1" customHeight="1" outlineLevel="1">
      <c r="A25" s="393"/>
      <c r="B25" s="395"/>
      <c r="C25" s="262"/>
      <c r="D25" s="397"/>
      <c r="E25" s="397"/>
      <c r="F25" s="37"/>
      <c r="G25" s="37"/>
      <c r="H25" s="171"/>
      <c r="I25" s="171"/>
      <c r="J25" s="171"/>
      <c r="K25" s="171"/>
      <c r="L25" s="172">
        <f t="shared" si="0"/>
        <v>0</v>
      </c>
      <c r="M25" s="355"/>
      <c r="N25" s="336"/>
      <c r="O25" s="392"/>
    </row>
    <row r="26" spans="1:15" ht="32.25" hidden="1" customHeight="1" outlineLevel="1">
      <c r="A26" s="394"/>
      <c r="B26" s="396"/>
      <c r="C26" s="263"/>
      <c r="D26" s="398"/>
      <c r="E26" s="398"/>
      <c r="F26" s="96"/>
      <c r="G26" s="96"/>
      <c r="H26" s="173"/>
      <c r="I26" s="173"/>
      <c r="J26" s="173"/>
      <c r="K26" s="173"/>
      <c r="L26" s="174">
        <f t="shared" si="0"/>
        <v>0</v>
      </c>
      <c r="M26" s="337"/>
      <c r="N26" s="337"/>
      <c r="O26" s="357"/>
    </row>
    <row r="27" spans="1:15" ht="15" hidden="1" customHeight="1" outlineLevel="1">
      <c r="A27" s="393"/>
      <c r="B27" s="395"/>
      <c r="C27" s="262"/>
      <c r="D27" s="397"/>
      <c r="E27" s="397"/>
      <c r="F27" s="37"/>
      <c r="G27" s="37"/>
      <c r="H27" s="171"/>
      <c r="I27" s="171"/>
      <c r="J27" s="171"/>
      <c r="K27" s="171"/>
      <c r="L27" s="172">
        <f t="shared" ref="L27:L32" si="1">SUM(H27:K27)</f>
        <v>0</v>
      </c>
      <c r="M27" s="355"/>
      <c r="N27" s="336"/>
      <c r="O27" s="392"/>
    </row>
    <row r="28" spans="1:15" ht="32.25" hidden="1" customHeight="1" outlineLevel="1">
      <c r="A28" s="394"/>
      <c r="B28" s="396"/>
      <c r="C28" s="263"/>
      <c r="D28" s="398"/>
      <c r="E28" s="398"/>
      <c r="F28" s="96"/>
      <c r="G28" s="96"/>
      <c r="H28" s="173"/>
      <c r="I28" s="173"/>
      <c r="J28" s="173"/>
      <c r="K28" s="173"/>
      <c r="L28" s="174">
        <f t="shared" si="1"/>
        <v>0</v>
      </c>
      <c r="M28" s="337"/>
      <c r="N28" s="337"/>
      <c r="O28" s="357"/>
    </row>
    <row r="29" spans="1:15" ht="15" hidden="1" customHeight="1" outlineLevel="1">
      <c r="A29" s="393"/>
      <c r="B29" s="395"/>
      <c r="C29" s="262"/>
      <c r="D29" s="397"/>
      <c r="E29" s="397"/>
      <c r="F29" s="37"/>
      <c r="G29" s="37"/>
      <c r="H29" s="171"/>
      <c r="I29" s="171"/>
      <c r="J29" s="171"/>
      <c r="K29" s="171"/>
      <c r="L29" s="172">
        <f t="shared" si="1"/>
        <v>0</v>
      </c>
      <c r="M29" s="355"/>
      <c r="N29" s="336"/>
      <c r="O29" s="392"/>
    </row>
    <row r="30" spans="1:15" ht="32.25" hidden="1" customHeight="1" outlineLevel="1">
      <c r="A30" s="394"/>
      <c r="B30" s="396"/>
      <c r="C30" s="263"/>
      <c r="D30" s="398"/>
      <c r="E30" s="398"/>
      <c r="F30" s="96"/>
      <c r="G30" s="96"/>
      <c r="H30" s="173"/>
      <c r="I30" s="173"/>
      <c r="J30" s="173"/>
      <c r="K30" s="173"/>
      <c r="L30" s="174">
        <f t="shared" si="1"/>
        <v>0</v>
      </c>
      <c r="M30" s="337"/>
      <c r="N30" s="337"/>
      <c r="O30" s="357"/>
    </row>
    <row r="31" spans="1:15" ht="15" hidden="1" customHeight="1" outlineLevel="1">
      <c r="A31" s="393"/>
      <c r="B31" s="395"/>
      <c r="C31" s="262"/>
      <c r="D31" s="397"/>
      <c r="E31" s="397"/>
      <c r="F31" s="37"/>
      <c r="G31" s="37"/>
      <c r="H31" s="171"/>
      <c r="I31" s="171"/>
      <c r="J31" s="171"/>
      <c r="K31" s="171"/>
      <c r="L31" s="172">
        <f t="shared" si="1"/>
        <v>0</v>
      </c>
      <c r="M31" s="355"/>
      <c r="N31" s="336"/>
      <c r="O31" s="392"/>
    </row>
    <row r="32" spans="1:15" ht="32.25" hidden="1" customHeight="1" outlineLevel="1">
      <c r="A32" s="394"/>
      <c r="B32" s="396"/>
      <c r="C32" s="263"/>
      <c r="D32" s="398"/>
      <c r="E32" s="398"/>
      <c r="F32" s="96"/>
      <c r="G32" s="96"/>
      <c r="H32" s="173"/>
      <c r="I32" s="173"/>
      <c r="J32" s="173"/>
      <c r="K32" s="173"/>
      <c r="L32" s="174">
        <f t="shared" si="1"/>
        <v>0</v>
      </c>
      <c r="M32" s="337"/>
      <c r="N32" s="337"/>
      <c r="O32" s="357"/>
    </row>
    <row r="33" spans="1:15" ht="15" customHeight="1" collapsed="1">
      <c r="A33" s="345" t="s">
        <v>43</v>
      </c>
      <c r="B33" s="346"/>
      <c r="C33" s="346"/>
      <c r="D33" s="346"/>
      <c r="E33" s="347"/>
      <c r="F33" s="37"/>
      <c r="G33" s="37"/>
      <c r="H33" s="172">
        <f>SUM(H9,H11,H13,H15,H17,H19,H21,H23,H25,H27,H29,H31)</f>
        <v>0</v>
      </c>
      <c r="I33" s="172">
        <f t="shared" ref="I33:K34" si="2">SUM(I9,I11,I13,I15,I17,I19,I21,I23,I25,I27,I29,I31)</f>
        <v>0</v>
      </c>
      <c r="J33" s="172">
        <f t="shared" si="2"/>
        <v>0</v>
      </c>
      <c r="K33" s="172">
        <f t="shared" si="2"/>
        <v>0</v>
      </c>
      <c r="L33" s="172">
        <f t="shared" ref="L33:L34" si="3">SUM(H33:K33)</f>
        <v>0</v>
      </c>
      <c r="M33" s="209"/>
      <c r="N33" s="209"/>
      <c r="O33" s="209"/>
    </row>
    <row r="34" spans="1:15" ht="32.25" customHeight="1">
      <c r="A34" s="348"/>
      <c r="B34" s="349"/>
      <c r="C34" s="349"/>
      <c r="D34" s="349"/>
      <c r="E34" s="350"/>
      <c r="F34" s="7"/>
      <c r="G34" s="7"/>
      <c r="H34" s="174">
        <f>SUM(H10,H12,H14,H16,H18,H20,H22,H24,H26,H28,H30,H32)</f>
        <v>0</v>
      </c>
      <c r="I34" s="174">
        <f t="shared" si="2"/>
        <v>0</v>
      </c>
      <c r="J34" s="174">
        <f t="shared" si="2"/>
        <v>0</v>
      </c>
      <c r="K34" s="174">
        <f t="shared" si="2"/>
        <v>0</v>
      </c>
      <c r="L34" s="174">
        <f t="shared" si="3"/>
        <v>0</v>
      </c>
      <c r="M34" s="210"/>
      <c r="N34" s="210"/>
      <c r="O34" s="210"/>
    </row>
    <row r="35" spans="1:15">
      <c r="A35" t="s">
        <v>305</v>
      </c>
    </row>
    <row r="37" spans="1:15">
      <c r="A37" t="s">
        <v>127</v>
      </c>
    </row>
    <row r="38" spans="1:15">
      <c r="A38" s="3" t="s">
        <v>126</v>
      </c>
      <c r="B38" s="3"/>
      <c r="C38" s="3"/>
      <c r="D38" s="3"/>
      <c r="E38" s="3"/>
      <c r="F38" s="3"/>
      <c r="G38" s="3"/>
      <c r="H38" s="3"/>
      <c r="I38" s="3"/>
      <c r="J38" s="3"/>
    </row>
    <row r="39" spans="1:15">
      <c r="A39" s="3" t="s">
        <v>388</v>
      </c>
      <c r="B39" s="3"/>
      <c r="C39" s="3"/>
      <c r="D39" s="3"/>
      <c r="E39" s="3"/>
      <c r="F39" s="3"/>
      <c r="G39" s="3"/>
      <c r="H39" s="3"/>
      <c r="I39" s="3"/>
      <c r="J39" s="3"/>
      <c r="K39" s="3"/>
    </row>
    <row r="40" spans="1:15">
      <c r="A40" s="3" t="s">
        <v>124</v>
      </c>
      <c r="B40" s="3"/>
      <c r="C40" s="3"/>
      <c r="D40" s="3"/>
      <c r="E40" s="3"/>
      <c r="F40" s="3"/>
      <c r="G40" s="3"/>
      <c r="H40" s="3"/>
      <c r="I40" s="3"/>
      <c r="J40" s="3"/>
      <c r="K40" s="3"/>
    </row>
    <row r="41" spans="1:15">
      <c r="A41" s="3" t="s">
        <v>123</v>
      </c>
      <c r="B41" s="3"/>
      <c r="C41" s="3"/>
      <c r="D41" s="3"/>
      <c r="E41" s="3"/>
      <c r="F41" s="3"/>
      <c r="G41" s="3"/>
      <c r="H41" s="3"/>
      <c r="I41" s="3"/>
      <c r="J41" s="3"/>
    </row>
    <row r="42" spans="1:15">
      <c r="A42" s="3" t="s">
        <v>122</v>
      </c>
      <c r="B42" s="3"/>
      <c r="C42" s="3"/>
      <c r="D42" s="3"/>
      <c r="E42" s="3"/>
      <c r="F42" s="3"/>
      <c r="G42" s="3"/>
      <c r="H42" s="3"/>
      <c r="I42" s="3"/>
      <c r="J42" s="3"/>
    </row>
    <row r="43" spans="1:15">
      <c r="A43" s="3" t="s">
        <v>121</v>
      </c>
      <c r="B43" s="3"/>
      <c r="C43" s="3"/>
      <c r="D43" s="3"/>
      <c r="E43" s="3"/>
      <c r="F43" s="3"/>
      <c r="G43" s="3"/>
      <c r="H43" s="3"/>
      <c r="I43" s="3"/>
      <c r="J43" s="3"/>
    </row>
    <row r="44" spans="1:15">
      <c r="A44" s="3" t="s">
        <v>120</v>
      </c>
      <c r="B44" s="3"/>
      <c r="C44" s="3"/>
      <c r="D44" s="3"/>
      <c r="E44" s="3"/>
      <c r="F44" s="3"/>
      <c r="G44" s="3"/>
      <c r="H44" s="3"/>
      <c r="I44" s="3"/>
      <c r="J44" s="3"/>
    </row>
    <row r="45" spans="1:15">
      <c r="A45" s="3" t="s">
        <v>398</v>
      </c>
      <c r="B45" s="3"/>
      <c r="C45" s="3"/>
      <c r="D45" s="3"/>
      <c r="E45" s="3"/>
      <c r="F45" s="3"/>
      <c r="G45" s="3"/>
      <c r="H45" s="3"/>
      <c r="I45" s="3"/>
      <c r="J45" s="3"/>
    </row>
    <row r="46" spans="1:15">
      <c r="A46" s="61" t="s">
        <v>399</v>
      </c>
      <c r="F46" s="3"/>
      <c r="G46" s="3"/>
      <c r="H46" s="3"/>
      <c r="I46" s="3"/>
      <c r="J46" s="3"/>
    </row>
    <row r="47" spans="1:15">
      <c r="A47" s="61" t="s">
        <v>400</v>
      </c>
    </row>
  </sheetData>
  <mergeCells count="93">
    <mergeCell ref="A9:A10"/>
    <mergeCell ref="B9:B10"/>
    <mergeCell ref="D9:D10"/>
    <mergeCell ref="E9:E10"/>
    <mergeCell ref="A6:A7"/>
    <mergeCell ref="B6:B7"/>
    <mergeCell ref="C6:C7"/>
    <mergeCell ref="D6:G6"/>
    <mergeCell ref="H6:L6"/>
    <mergeCell ref="A33:E34"/>
    <mergeCell ref="A27:A28"/>
    <mergeCell ref="B27:B28"/>
    <mergeCell ref="A29:A30"/>
    <mergeCell ref="B29:B30"/>
    <mergeCell ref="A31:A32"/>
    <mergeCell ref="B31:B32"/>
    <mergeCell ref="D27:D28"/>
    <mergeCell ref="E27:E28"/>
    <mergeCell ref="D29:D30"/>
    <mergeCell ref="E29:E30"/>
    <mergeCell ref="D31:D32"/>
    <mergeCell ref="E31:E32"/>
    <mergeCell ref="A11:A12"/>
    <mergeCell ref="B11:B12"/>
    <mergeCell ref="D11:D12"/>
    <mergeCell ref="E11:E12"/>
    <mergeCell ref="A13:A14"/>
    <mergeCell ref="B13:B14"/>
    <mergeCell ref="D13:D14"/>
    <mergeCell ref="E13:E14"/>
    <mergeCell ref="D15:D16"/>
    <mergeCell ref="E15:E16"/>
    <mergeCell ref="M17:M18"/>
    <mergeCell ref="N17:N18"/>
    <mergeCell ref="A15:A16"/>
    <mergeCell ref="B15:B16"/>
    <mergeCell ref="A17:A18"/>
    <mergeCell ref="B17:B18"/>
    <mergeCell ref="D17:D18"/>
    <mergeCell ref="O17:O18"/>
    <mergeCell ref="M19:M20"/>
    <mergeCell ref="N19:N20"/>
    <mergeCell ref="O19:O20"/>
    <mergeCell ref="A21:A22"/>
    <mergeCell ref="B21:B22"/>
    <mergeCell ref="D21:D22"/>
    <mergeCell ref="E21:E22"/>
    <mergeCell ref="A19:A20"/>
    <mergeCell ref="B19:B20"/>
    <mergeCell ref="D19:D20"/>
    <mergeCell ref="E19:E20"/>
    <mergeCell ref="M21:M22"/>
    <mergeCell ref="N21:N22"/>
    <mergeCell ref="O21:O22"/>
    <mergeCell ref="E17:E18"/>
    <mergeCell ref="M23:M24"/>
    <mergeCell ref="N23:N24"/>
    <mergeCell ref="O23:O24"/>
    <mergeCell ref="A25:A26"/>
    <mergeCell ref="B25:B26"/>
    <mergeCell ref="D25:D26"/>
    <mergeCell ref="E25:E26"/>
    <mergeCell ref="A23:A24"/>
    <mergeCell ref="B23:B24"/>
    <mergeCell ref="D23:D24"/>
    <mergeCell ref="E23:E24"/>
    <mergeCell ref="M25:M26"/>
    <mergeCell ref="N25:N26"/>
    <mergeCell ref="O25:O26"/>
    <mergeCell ref="O11:O12"/>
    <mergeCell ref="O13:O14"/>
    <mergeCell ref="O15:O16"/>
    <mergeCell ref="M11:M12"/>
    <mergeCell ref="M13:M14"/>
    <mergeCell ref="M15:M16"/>
    <mergeCell ref="N11:N12"/>
    <mergeCell ref="N13:N14"/>
    <mergeCell ref="N15:N16"/>
    <mergeCell ref="M6:M7"/>
    <mergeCell ref="N6:N7"/>
    <mergeCell ref="O6:O7"/>
    <mergeCell ref="M9:M10"/>
    <mergeCell ref="O9:O10"/>
    <mergeCell ref="N9:N10"/>
    <mergeCell ref="M31:M32"/>
    <mergeCell ref="N31:N32"/>
    <mergeCell ref="O31:O32"/>
    <mergeCell ref="M27:M28"/>
    <mergeCell ref="N27:N28"/>
    <mergeCell ref="O27:O28"/>
    <mergeCell ref="M29:M30"/>
    <mergeCell ref="N29:N30"/>
    <mergeCell ref="O29:O30"/>
  </mergeCells>
  <phoneticPr fontId="15"/>
  <dataValidations count="1">
    <dataValidation type="list" allowBlank="1" showInputMessage="1" showErrorMessage="1" sqref="C9 C13 C15 C11 C17 C19 C21 C23 C25 C27 C29 C31">
      <formula1>"直接,委託"</formula1>
    </dataValidation>
  </dataValidations>
  <printOptions horizontalCentered="1"/>
  <pageMargins left="0.70866141732283472" right="0.70866141732283472" top="0.74803149606299213" bottom="0.35433070866141736" header="0.31496062992125984" footer="0.31496062992125984"/>
  <pageSetup paperSize="9" scale="94" fitToHeight="0" orientation="landscape"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48"/>
  <sheetViews>
    <sheetView view="pageBreakPreview" zoomScaleNormal="100" zoomScaleSheetLayoutView="100" workbookViewId="0">
      <selection activeCell="A2" sqref="A2"/>
    </sheetView>
  </sheetViews>
  <sheetFormatPr defaultRowHeight="13"/>
  <cols>
    <col min="1" max="1" width="17.6328125" customWidth="1"/>
    <col min="2" max="4" width="12.26953125" customWidth="1"/>
    <col min="5" max="5" width="37" customWidth="1"/>
  </cols>
  <sheetData>
    <row r="1" spans="1:5">
      <c r="A1" t="s">
        <v>428</v>
      </c>
    </row>
    <row r="3" spans="1:5" ht="14">
      <c r="A3" s="70" t="s">
        <v>192</v>
      </c>
      <c r="B3" s="9"/>
      <c r="C3" s="9"/>
      <c r="D3" s="9"/>
      <c r="E3" s="9"/>
    </row>
    <row r="5" spans="1:5">
      <c r="E5" s="84" t="str">
        <f>'巡回診療　別紙5-1'!O5</f>
        <v>（事業者名                ）</v>
      </c>
    </row>
    <row r="6" spans="1:5">
      <c r="A6" t="s">
        <v>100</v>
      </c>
    </row>
    <row r="7" spans="1:5" ht="17.149999999999999" customHeight="1">
      <c r="A7" s="80" t="s">
        <v>6</v>
      </c>
      <c r="B7" s="81" t="s">
        <v>5</v>
      </c>
      <c r="C7" s="206" t="s">
        <v>210</v>
      </c>
      <c r="D7" s="206" t="s">
        <v>211</v>
      </c>
      <c r="E7" s="151" t="s">
        <v>193</v>
      </c>
    </row>
    <row r="8" spans="1:5" ht="17.149999999999999" customHeight="1">
      <c r="A8" s="13"/>
      <c r="B8" s="12" t="s">
        <v>4</v>
      </c>
      <c r="C8" s="79" t="s">
        <v>1</v>
      </c>
      <c r="D8" s="79" t="s">
        <v>1</v>
      </c>
      <c r="E8" s="8"/>
    </row>
    <row r="9" spans="1:5" ht="17.149999999999999" customHeight="1">
      <c r="A9" s="103" t="s">
        <v>309</v>
      </c>
      <c r="B9" s="102"/>
      <c r="C9" s="267" t="s">
        <v>292</v>
      </c>
      <c r="D9" s="265"/>
      <c r="E9" s="93"/>
    </row>
    <row r="10" spans="1:5" ht="17.149999999999999" customHeight="1">
      <c r="A10" s="103" t="s">
        <v>337</v>
      </c>
      <c r="B10" s="102"/>
      <c r="C10" s="265"/>
      <c r="D10" s="265"/>
      <c r="E10" s="93"/>
    </row>
    <row r="11" spans="1:5" ht="17.149999999999999" customHeight="1">
      <c r="A11" s="103" t="s">
        <v>338</v>
      </c>
      <c r="B11" s="102"/>
      <c r="C11" s="266" t="s">
        <v>293</v>
      </c>
      <c r="D11" s="265"/>
      <c r="E11" s="93"/>
    </row>
    <row r="12" spans="1:5" ht="17.149999999999999" customHeight="1">
      <c r="A12" s="103" t="s">
        <v>146</v>
      </c>
      <c r="B12" s="102"/>
      <c r="C12" s="268"/>
      <c r="D12" s="265"/>
      <c r="E12" s="93"/>
    </row>
    <row r="13" spans="1:5" ht="17.149999999999999" customHeight="1">
      <c r="A13" s="103" t="s">
        <v>339</v>
      </c>
      <c r="B13" s="102"/>
      <c r="C13" s="265"/>
      <c r="D13" s="265"/>
      <c r="E13" s="93"/>
    </row>
    <row r="14" spans="1:5" ht="17.149999999999999" customHeight="1">
      <c r="A14" s="103" t="s">
        <v>311</v>
      </c>
      <c r="B14" s="102"/>
      <c r="C14" s="265"/>
      <c r="D14" s="265"/>
      <c r="E14" s="93"/>
    </row>
    <row r="15" spans="1:5" ht="17.149999999999999" customHeight="1">
      <c r="A15" s="103" t="s">
        <v>337</v>
      </c>
      <c r="B15" s="102"/>
      <c r="C15" s="265"/>
      <c r="D15" s="265"/>
      <c r="E15" s="93"/>
    </row>
    <row r="16" spans="1:5" ht="17.149999999999999" customHeight="1">
      <c r="A16" s="103" t="s">
        <v>338</v>
      </c>
      <c r="B16" s="102"/>
      <c r="C16" s="265"/>
      <c r="D16" s="265"/>
      <c r="E16" s="93"/>
    </row>
    <row r="17" spans="1:5" ht="17.149999999999999" customHeight="1">
      <c r="A17" s="103" t="s">
        <v>146</v>
      </c>
      <c r="B17" s="102"/>
      <c r="C17" s="265"/>
      <c r="D17" s="265"/>
      <c r="E17" s="93"/>
    </row>
    <row r="18" spans="1:5" ht="17.149999999999999" customHeight="1">
      <c r="A18" s="103" t="s">
        <v>340</v>
      </c>
      <c r="B18" s="102"/>
      <c r="C18" s="265"/>
      <c r="D18" s="265"/>
      <c r="E18" s="93"/>
    </row>
    <row r="19" spans="1:5" ht="17.149999999999999" customHeight="1">
      <c r="A19" s="103" t="s">
        <v>313</v>
      </c>
      <c r="B19" s="102"/>
      <c r="C19" s="265"/>
      <c r="D19" s="265"/>
      <c r="E19" s="93"/>
    </row>
    <row r="20" spans="1:5" ht="17.149999999999999" customHeight="1">
      <c r="A20" s="139" t="s">
        <v>342</v>
      </c>
      <c r="B20" s="102"/>
      <c r="C20" s="265"/>
      <c r="D20" s="265"/>
      <c r="E20" s="93"/>
    </row>
    <row r="21" spans="1:5" ht="17.149999999999999" customHeight="1">
      <c r="A21" s="139" t="s">
        <v>366</v>
      </c>
      <c r="B21" s="102"/>
      <c r="C21" s="265"/>
      <c r="D21" s="265"/>
      <c r="E21" s="93"/>
    </row>
    <row r="22" spans="1:5" ht="17.149999999999999" customHeight="1">
      <c r="A22" s="104" t="s">
        <v>343</v>
      </c>
      <c r="B22" s="102"/>
      <c r="C22" s="265"/>
      <c r="D22" s="265"/>
      <c r="E22" s="93"/>
    </row>
    <row r="23" spans="1:5" ht="26">
      <c r="A23" s="296" t="s">
        <v>368</v>
      </c>
      <c r="B23" s="102"/>
      <c r="C23" s="265"/>
      <c r="D23" s="265"/>
      <c r="E23" s="93"/>
    </row>
    <row r="24" spans="1:5" ht="17.149999999999999" customHeight="1">
      <c r="A24" s="101" t="s">
        <v>318</v>
      </c>
      <c r="B24" s="102"/>
      <c r="C24" s="265"/>
      <c r="D24" s="265"/>
      <c r="E24" s="93"/>
    </row>
    <row r="25" spans="1:5" ht="17.149999999999999" customHeight="1">
      <c r="A25" s="103" t="s">
        <v>341</v>
      </c>
      <c r="B25" s="102"/>
      <c r="C25" s="265"/>
      <c r="D25" s="265"/>
      <c r="E25" s="93"/>
    </row>
    <row r="26" spans="1:5" ht="17.149999999999999" customHeight="1">
      <c r="A26" s="103" t="s">
        <v>337</v>
      </c>
      <c r="B26" s="102"/>
      <c r="C26" s="265"/>
      <c r="D26" s="265"/>
      <c r="E26" s="93"/>
    </row>
    <row r="27" spans="1:5" ht="17.149999999999999" customHeight="1">
      <c r="A27" s="103" t="s">
        <v>338</v>
      </c>
      <c r="B27" s="102"/>
      <c r="C27" s="265"/>
      <c r="D27" s="265"/>
      <c r="E27" s="93"/>
    </row>
    <row r="28" spans="1:5" ht="17.149999999999999" customHeight="1">
      <c r="A28" s="103" t="s">
        <v>146</v>
      </c>
      <c r="B28" s="102"/>
      <c r="C28" s="265"/>
      <c r="D28" s="265"/>
      <c r="E28" s="93"/>
    </row>
    <row r="29" spans="1:5" ht="17.149999999999999" customHeight="1">
      <c r="A29" s="103" t="s">
        <v>340</v>
      </c>
      <c r="B29" s="102"/>
      <c r="C29" s="265"/>
      <c r="D29" s="265"/>
      <c r="E29" s="93"/>
    </row>
    <row r="30" spans="1:5" ht="17.149999999999999" customHeight="1">
      <c r="A30" s="101" t="s">
        <v>367</v>
      </c>
      <c r="B30" s="102"/>
      <c r="C30" s="265"/>
      <c r="D30" s="265"/>
      <c r="E30" s="93"/>
    </row>
    <row r="31" spans="1:5" ht="17.149999999999999" customHeight="1">
      <c r="A31" s="101" t="s">
        <v>344</v>
      </c>
      <c r="B31" s="102"/>
      <c r="C31" s="265"/>
      <c r="D31" s="265"/>
      <c r="E31" s="93"/>
    </row>
    <row r="32" spans="1:5" ht="17.149999999999999" customHeight="1">
      <c r="A32" s="101" t="s">
        <v>394</v>
      </c>
      <c r="B32" s="102"/>
      <c r="C32" s="265"/>
      <c r="D32" s="265"/>
      <c r="E32" s="93"/>
    </row>
    <row r="33" spans="1:5" ht="17.149999999999999" customHeight="1">
      <c r="A33" s="35" t="s">
        <v>87</v>
      </c>
      <c r="B33" s="27">
        <f>SUM(B9:B32)</f>
        <v>0</v>
      </c>
      <c r="C33" s="27" t="str">
        <f>IF(C12="巡回診療車",C9*58000,IF(C12="歯科巡回診療車",C9*63000,""))</f>
        <v/>
      </c>
      <c r="D33" s="27">
        <f>MIN(B33,C33)</f>
        <v>0</v>
      </c>
      <c r="E33" s="14"/>
    </row>
    <row r="34" spans="1:5" ht="17.149999999999999" customHeight="1">
      <c r="A34" s="125" t="s">
        <v>144</v>
      </c>
      <c r="B34" s="126"/>
      <c r="C34" s="246"/>
      <c r="D34" s="246"/>
      <c r="E34" s="127"/>
    </row>
    <row r="35" spans="1:5" ht="17.149999999999999" customHeight="1">
      <c r="A35" s="40"/>
      <c r="B35" s="10"/>
      <c r="C35" s="10"/>
      <c r="D35" s="10"/>
      <c r="E35" s="7"/>
    </row>
    <row r="36" spans="1:5" ht="17.149999999999999" customHeight="1">
      <c r="A36" s="203" t="s">
        <v>87</v>
      </c>
      <c r="B36" s="60">
        <f>SUM(B33)</f>
        <v>0</v>
      </c>
      <c r="C36" s="60"/>
      <c r="D36" s="60"/>
      <c r="E36" s="59"/>
    </row>
    <row r="37" spans="1:5" ht="17.149999999999999" customHeight="1">
      <c r="A37" s="11" t="s">
        <v>188</v>
      </c>
      <c r="B37" s="10">
        <f>SUM(B33,B36)</f>
        <v>0</v>
      </c>
      <c r="C37" s="10"/>
      <c r="D37" s="10"/>
      <c r="E37" s="7"/>
    </row>
    <row r="38" spans="1:5" ht="17.149999999999999" customHeight="1">
      <c r="A38" s="43" t="s">
        <v>304</v>
      </c>
      <c r="B38" s="38"/>
      <c r="C38" s="38"/>
      <c r="D38" s="38"/>
      <c r="E38" s="15"/>
    </row>
    <row r="39" spans="1:5" ht="17.149999999999999" customHeight="1">
      <c r="A39" s="43" t="s">
        <v>143</v>
      </c>
      <c r="B39" s="38"/>
      <c r="C39" s="38"/>
      <c r="D39" s="38"/>
      <c r="E39" s="15"/>
    </row>
    <row r="40" spans="1:5" ht="17.149999999999999" customHeight="1">
      <c r="A40" s="43"/>
      <c r="B40" s="38"/>
      <c r="C40" s="38"/>
      <c r="D40" s="38"/>
      <c r="E40" s="15"/>
    </row>
    <row r="41" spans="1:5" ht="17.149999999999999" customHeight="1">
      <c r="A41" s="43" t="s">
        <v>85</v>
      </c>
      <c r="B41" s="38"/>
      <c r="C41" s="38"/>
      <c r="D41" s="38"/>
      <c r="E41" s="15"/>
    </row>
    <row r="42" spans="1:5" ht="21.75" customHeight="1">
      <c r="A42" s="80" t="s">
        <v>6</v>
      </c>
      <c r="B42" s="85" t="s">
        <v>84</v>
      </c>
      <c r="C42" s="220" t="s">
        <v>193</v>
      </c>
      <c r="D42" s="221"/>
      <c r="E42" s="160"/>
    </row>
    <row r="43" spans="1:5" ht="16.5" customHeight="1">
      <c r="A43" s="77"/>
      <c r="B43" s="76" t="s">
        <v>195</v>
      </c>
      <c r="C43" s="362"/>
      <c r="D43" s="363"/>
      <c r="E43" s="364"/>
    </row>
    <row r="44" spans="1:5" ht="16.5" customHeight="1">
      <c r="A44" s="58" t="s">
        <v>83</v>
      </c>
      <c r="B44" s="105"/>
      <c r="C44" s="365"/>
      <c r="D44" s="366"/>
      <c r="E44" s="367"/>
    </row>
    <row r="45" spans="1:5" ht="16.5" customHeight="1">
      <c r="A45" s="264" t="s">
        <v>82</v>
      </c>
      <c r="B45" s="129"/>
      <c r="C45" s="365"/>
      <c r="D45" s="366"/>
      <c r="E45" s="367"/>
    </row>
    <row r="46" spans="1:5" ht="16.5" customHeight="1">
      <c r="A46" s="40" t="s">
        <v>87</v>
      </c>
      <c r="B46" s="10">
        <f>SUM(B44:B45)</f>
        <v>0</v>
      </c>
      <c r="C46" s="163"/>
      <c r="D46" s="222"/>
      <c r="E46" s="166"/>
    </row>
    <row r="47" spans="1:5" ht="17.149999999999999" customHeight="1">
      <c r="A47" s="43" t="s">
        <v>142</v>
      </c>
      <c r="B47" s="38"/>
      <c r="C47" s="38"/>
      <c r="D47" s="38"/>
      <c r="E47" s="15"/>
    </row>
    <row r="48" spans="1:5">
      <c r="A48" t="s">
        <v>141</v>
      </c>
    </row>
  </sheetData>
  <mergeCells count="3">
    <mergeCell ref="C43:E43"/>
    <mergeCell ref="C44:E44"/>
    <mergeCell ref="C45:E45"/>
  </mergeCells>
  <phoneticPr fontId="15"/>
  <dataValidations count="1">
    <dataValidation type="list" allowBlank="1" showInputMessage="1" showErrorMessage="1" sqref="C12">
      <formula1>"巡回診療車,歯科巡回診療車,巡回診療船"</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31"/>
  <sheetViews>
    <sheetView view="pageBreakPreview" zoomScale="90" zoomScaleNormal="100" zoomScaleSheetLayoutView="90" workbookViewId="0">
      <selection activeCell="H15" sqref="H15"/>
    </sheetView>
  </sheetViews>
  <sheetFormatPr defaultRowHeight="13"/>
  <cols>
    <col min="2" max="2" width="9" bestFit="1" customWidth="1"/>
    <col min="3" max="3" width="11.7265625" customWidth="1"/>
    <col min="8" max="12" width="9.26953125" customWidth="1"/>
  </cols>
  <sheetData>
    <row r="1" spans="1:15" ht="14">
      <c r="A1" s="2" t="s">
        <v>429</v>
      </c>
    </row>
    <row r="3" spans="1:15" ht="14">
      <c r="A3" s="140" t="s">
        <v>202</v>
      </c>
      <c r="B3" s="9"/>
      <c r="C3" s="9"/>
      <c r="D3" s="9"/>
      <c r="E3" s="9"/>
      <c r="F3" s="9"/>
      <c r="G3" s="9"/>
      <c r="H3" s="9"/>
      <c r="I3" s="9"/>
      <c r="J3" s="9"/>
      <c r="K3" s="9"/>
      <c r="L3" s="9"/>
      <c r="M3" s="9"/>
      <c r="N3" s="9"/>
      <c r="O3" s="9"/>
    </row>
    <row r="5" spans="1:15">
      <c r="A5" s="3" t="s">
        <v>191</v>
      </c>
      <c r="I5" s="1"/>
      <c r="M5" s="100"/>
      <c r="N5" s="100"/>
      <c r="O5" s="115" t="s">
        <v>201</v>
      </c>
    </row>
    <row r="6" spans="1:15" ht="25" customHeight="1">
      <c r="A6" s="351" t="s">
        <v>154</v>
      </c>
      <c r="B6" s="351" t="s">
        <v>153</v>
      </c>
      <c r="C6" s="340" t="s">
        <v>152</v>
      </c>
      <c r="D6" s="340" t="s">
        <v>137</v>
      </c>
      <c r="E6" s="340"/>
      <c r="F6" s="340"/>
      <c r="G6" s="340"/>
      <c r="H6" s="340" t="s">
        <v>136</v>
      </c>
      <c r="I6" s="340"/>
      <c r="J6" s="340"/>
      <c r="K6" s="340"/>
      <c r="L6" s="340"/>
      <c r="M6" s="334" t="s">
        <v>301</v>
      </c>
      <c r="N6" s="334" t="s">
        <v>213</v>
      </c>
      <c r="O6" s="334" t="s">
        <v>0</v>
      </c>
    </row>
    <row r="7" spans="1:15" ht="25" customHeight="1">
      <c r="A7" s="340"/>
      <c r="B7" s="351"/>
      <c r="C7" s="340"/>
      <c r="D7" s="35" t="s">
        <v>135</v>
      </c>
      <c r="E7" s="35" t="s">
        <v>134</v>
      </c>
      <c r="F7" s="35" t="s">
        <v>133</v>
      </c>
      <c r="G7" s="35" t="s">
        <v>132</v>
      </c>
      <c r="H7" s="204" t="s">
        <v>294</v>
      </c>
      <c r="I7" s="204" t="s">
        <v>295</v>
      </c>
      <c r="J7" s="204" t="s">
        <v>296</v>
      </c>
      <c r="K7" s="204" t="s">
        <v>297</v>
      </c>
      <c r="L7" s="35" t="s">
        <v>43</v>
      </c>
      <c r="M7" s="335"/>
      <c r="N7" s="335"/>
      <c r="O7" s="335"/>
    </row>
    <row r="8" spans="1:15">
      <c r="A8" s="168"/>
      <c r="B8" s="167"/>
      <c r="C8" s="168"/>
      <c r="D8" s="168"/>
      <c r="E8" s="168"/>
      <c r="F8" s="37" t="s">
        <v>60</v>
      </c>
      <c r="G8" s="37" t="s">
        <v>31</v>
      </c>
      <c r="H8" s="168"/>
      <c r="I8" s="168"/>
      <c r="J8" s="168"/>
      <c r="K8" s="168"/>
      <c r="L8" s="168"/>
      <c r="M8" s="205"/>
      <c r="N8" s="205"/>
      <c r="O8" s="205"/>
    </row>
    <row r="9" spans="1:15" ht="15" customHeight="1">
      <c r="A9" s="331"/>
      <c r="B9" s="401"/>
      <c r="C9" s="402"/>
      <c r="D9" s="392"/>
      <c r="E9" s="392"/>
      <c r="F9" s="176"/>
      <c r="G9" s="176"/>
      <c r="H9" s="171"/>
      <c r="I9" s="171"/>
      <c r="J9" s="171"/>
      <c r="K9" s="171"/>
      <c r="L9" s="172"/>
      <c r="M9" s="336"/>
      <c r="N9" s="336"/>
      <c r="O9" s="211"/>
    </row>
    <row r="10" spans="1:15" ht="34.5" customHeight="1">
      <c r="A10" s="326"/>
      <c r="B10" s="394"/>
      <c r="C10" s="403"/>
      <c r="D10" s="357"/>
      <c r="E10" s="357"/>
      <c r="F10" s="114"/>
      <c r="G10" s="114"/>
      <c r="H10" s="173"/>
      <c r="I10" s="173"/>
      <c r="J10" s="173"/>
      <c r="K10" s="173"/>
      <c r="L10" s="174"/>
      <c r="M10" s="337"/>
      <c r="N10" s="326"/>
      <c r="O10" s="212"/>
    </row>
    <row r="11" spans="1:15" ht="15" customHeight="1">
      <c r="A11" s="331"/>
      <c r="B11" s="401"/>
      <c r="C11" s="402"/>
      <c r="D11" s="392"/>
      <c r="E11" s="392"/>
      <c r="F11" s="37"/>
      <c r="G11" s="37"/>
      <c r="H11" s="171"/>
      <c r="I11" s="171"/>
      <c r="J11" s="171"/>
      <c r="K11" s="171"/>
      <c r="L11" s="172"/>
      <c r="M11" s="336"/>
      <c r="N11" s="336"/>
      <c r="O11" s="213"/>
    </row>
    <row r="12" spans="1:15" ht="34.5" customHeight="1">
      <c r="A12" s="326"/>
      <c r="B12" s="394"/>
      <c r="C12" s="403"/>
      <c r="D12" s="357"/>
      <c r="E12" s="357"/>
      <c r="F12" s="212"/>
      <c r="G12" s="212"/>
      <c r="H12" s="173"/>
      <c r="I12" s="173"/>
      <c r="J12" s="173"/>
      <c r="K12" s="173"/>
      <c r="L12" s="174"/>
      <c r="M12" s="337"/>
      <c r="N12" s="326"/>
      <c r="O12" s="212"/>
    </row>
    <row r="13" spans="1:15" ht="15" customHeight="1">
      <c r="A13" s="331"/>
      <c r="B13" s="401"/>
      <c r="C13" s="402"/>
      <c r="D13" s="392"/>
      <c r="E13" s="392"/>
      <c r="F13" s="37"/>
      <c r="G13" s="37"/>
      <c r="H13" s="171"/>
      <c r="I13" s="171"/>
      <c r="J13" s="171"/>
      <c r="K13" s="171"/>
      <c r="L13" s="172"/>
      <c r="M13" s="336"/>
      <c r="N13" s="336"/>
      <c r="O13" s="213"/>
    </row>
    <row r="14" spans="1:15" ht="34.5" customHeight="1">
      <c r="A14" s="326"/>
      <c r="B14" s="394"/>
      <c r="C14" s="403"/>
      <c r="D14" s="357"/>
      <c r="E14" s="357"/>
      <c r="F14" s="212"/>
      <c r="G14" s="212"/>
      <c r="H14" s="173"/>
      <c r="I14" s="173"/>
      <c r="J14" s="173"/>
      <c r="K14" s="173"/>
      <c r="L14" s="174"/>
      <c r="M14" s="337"/>
      <c r="N14" s="326"/>
      <c r="O14" s="212"/>
    </row>
    <row r="15" spans="1:15" ht="15" customHeight="1">
      <c r="A15" s="331"/>
      <c r="B15" s="401"/>
      <c r="C15" s="402"/>
      <c r="D15" s="392"/>
      <c r="E15" s="392"/>
      <c r="F15" s="37"/>
      <c r="G15" s="37"/>
      <c r="H15" s="171"/>
      <c r="I15" s="171"/>
      <c r="J15" s="171"/>
      <c r="K15" s="171"/>
      <c r="L15" s="172"/>
      <c r="M15" s="336"/>
      <c r="N15" s="336"/>
      <c r="O15" s="213"/>
    </row>
    <row r="16" spans="1:15" ht="34.5" customHeight="1">
      <c r="A16" s="326"/>
      <c r="B16" s="394"/>
      <c r="C16" s="403"/>
      <c r="D16" s="357"/>
      <c r="E16" s="357"/>
      <c r="F16" s="212"/>
      <c r="G16" s="212"/>
      <c r="H16" s="173"/>
      <c r="I16" s="173"/>
      <c r="J16" s="173"/>
      <c r="K16" s="173"/>
      <c r="L16" s="174"/>
      <c r="M16" s="337"/>
      <c r="N16" s="326"/>
      <c r="O16" s="212"/>
    </row>
    <row r="17" spans="1:15" ht="15" customHeight="1">
      <c r="A17" s="345" t="s">
        <v>43</v>
      </c>
      <c r="B17" s="346"/>
      <c r="C17" s="346"/>
      <c r="D17" s="346"/>
      <c r="E17" s="347"/>
      <c r="F17" s="37"/>
      <c r="G17" s="37"/>
      <c r="H17" s="171">
        <f>SUM(H9,H11,H13,H15)</f>
        <v>0</v>
      </c>
      <c r="I17" s="171">
        <f t="shared" ref="I17:K18" si="0">SUM(I9,I11,I13,I15)</f>
        <v>0</v>
      </c>
      <c r="J17" s="171">
        <f t="shared" si="0"/>
        <v>0</v>
      </c>
      <c r="K17" s="171">
        <f t="shared" si="0"/>
        <v>0</v>
      </c>
      <c r="L17" s="172">
        <f t="shared" ref="L17:L18" si="1">SUM(H17:K17)</f>
        <v>0</v>
      </c>
      <c r="M17" s="209"/>
      <c r="N17" s="209"/>
      <c r="O17" s="209"/>
    </row>
    <row r="18" spans="1:15" ht="34.5" customHeight="1">
      <c r="A18" s="348"/>
      <c r="B18" s="349"/>
      <c r="C18" s="349"/>
      <c r="D18" s="349"/>
      <c r="E18" s="350"/>
      <c r="F18" s="7"/>
      <c r="G18" s="7"/>
      <c r="H18" s="173">
        <f>SUM(H10,H12,H14,H16)</f>
        <v>0</v>
      </c>
      <c r="I18" s="173">
        <f t="shared" si="0"/>
        <v>0</v>
      </c>
      <c r="J18" s="173">
        <f t="shared" si="0"/>
        <v>0</v>
      </c>
      <c r="K18" s="173">
        <f t="shared" si="0"/>
        <v>0</v>
      </c>
      <c r="L18" s="174">
        <f t="shared" si="1"/>
        <v>0</v>
      </c>
      <c r="M18" s="210"/>
      <c r="N18" s="210"/>
      <c r="O18" s="210"/>
    </row>
    <row r="19" spans="1:15">
      <c r="A19" t="s">
        <v>305</v>
      </c>
    </row>
    <row r="21" spans="1:15">
      <c r="A21" t="s">
        <v>127</v>
      </c>
    </row>
    <row r="22" spans="1:15">
      <c r="A22" t="s">
        <v>151</v>
      </c>
    </row>
    <row r="23" spans="1:15">
      <c r="A23" t="s">
        <v>125</v>
      </c>
    </row>
    <row r="24" spans="1:15">
      <c r="A24" t="s">
        <v>124</v>
      </c>
    </row>
    <row r="25" spans="1:15">
      <c r="A25" t="s">
        <v>150</v>
      </c>
    </row>
    <row r="26" spans="1:15">
      <c r="A26" s="61" t="s">
        <v>149</v>
      </c>
    </row>
    <row r="27" spans="1:15">
      <c r="A27" t="s">
        <v>121</v>
      </c>
    </row>
    <row r="28" spans="1:15">
      <c r="A28" s="61" t="s">
        <v>148</v>
      </c>
    </row>
    <row r="29" spans="1:15">
      <c r="A29" t="s">
        <v>298</v>
      </c>
    </row>
    <row r="30" spans="1:15">
      <c r="A30" t="s">
        <v>299</v>
      </c>
    </row>
    <row r="31" spans="1:15">
      <c r="A31" t="s">
        <v>300</v>
      </c>
    </row>
  </sheetData>
  <mergeCells count="37">
    <mergeCell ref="N6:N7"/>
    <mergeCell ref="O6:O7"/>
    <mergeCell ref="M9:M10"/>
    <mergeCell ref="A9:A10"/>
    <mergeCell ref="B9:B10"/>
    <mergeCell ref="C9:C10"/>
    <mergeCell ref="D9:D10"/>
    <mergeCell ref="M6:M7"/>
    <mergeCell ref="A6:A7"/>
    <mergeCell ref="B6:B7"/>
    <mergeCell ref="C6:C7"/>
    <mergeCell ref="D6:G6"/>
    <mergeCell ref="H6:L6"/>
    <mergeCell ref="E9:E10"/>
    <mergeCell ref="A17:E18"/>
    <mergeCell ref="A11:A12"/>
    <mergeCell ref="A13:A14"/>
    <mergeCell ref="A15:A16"/>
    <mergeCell ref="B11:B12"/>
    <mergeCell ref="B13:B14"/>
    <mergeCell ref="B15:B16"/>
    <mergeCell ref="C11:C12"/>
    <mergeCell ref="C13:C14"/>
    <mergeCell ref="C15:C16"/>
    <mergeCell ref="D11:D12"/>
    <mergeCell ref="D13:D14"/>
    <mergeCell ref="D15:D16"/>
    <mergeCell ref="E11:E12"/>
    <mergeCell ref="E13:E14"/>
    <mergeCell ref="E15:E16"/>
    <mergeCell ref="M11:M12"/>
    <mergeCell ref="M13:M14"/>
    <mergeCell ref="M15:M16"/>
    <mergeCell ref="N9:N10"/>
    <mergeCell ref="N11:N12"/>
    <mergeCell ref="N13:N14"/>
    <mergeCell ref="N15:N16"/>
  </mergeCells>
  <phoneticPr fontId="15"/>
  <dataValidations count="1">
    <dataValidation type="list" allowBlank="1" showInputMessage="1" showErrorMessage="1" sqref="B9 B11 B13 B15">
      <formula1>"直接,委託"</formula1>
    </dataValidation>
  </dataValidations>
  <printOptions horizontalCentered="1"/>
  <pageMargins left="0.70866141732283472" right="0.70866141732283472" top="0.74803149606299213" bottom="0.35433070866141736" header="0.31496062992125984" footer="0.31496062992125984"/>
  <pageSetup paperSize="9" scale="96"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9E8B2D9-5B5B-40B2-BC61-ABE58535F0DD}">
  <ds:schemaRefs>
    <ds:schemaRef ds:uri="http://schemas.microsoft.com/office/2006/documentManagement/types"/>
    <ds:schemaRef ds:uri="http://purl.org/dc/elements/1.1/"/>
    <ds:schemaRef ds:uri="8B97BE19-CDDD-400E-817A-CFDD13F7EC12"/>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F18E954-69D0-4DB7-B7A7-094707BB7B3C}">
  <ds:schemaRefs>
    <ds:schemaRef ds:uri="http://schemas.microsoft.com/sharepoint/v3/contenttype/forms"/>
  </ds:schemaRefs>
</ds:datastoreItem>
</file>

<file path=customXml/itemProps3.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へき地拠点　別紙3－1</vt:lpstr>
      <vt:lpstr>へき地拠点　別紙3－２　</vt:lpstr>
      <vt:lpstr>へき地拠点　別紙3－3</vt:lpstr>
      <vt:lpstr>へき地診療所　別紙4－1</vt:lpstr>
      <vt:lpstr>へき地診療所　別紙4－2</vt:lpstr>
      <vt:lpstr>へき地診療所　別紙4－3</vt:lpstr>
      <vt:lpstr>巡回診療　別紙5-1</vt:lpstr>
      <vt:lpstr>巡回診療　別紙5-2</vt:lpstr>
      <vt:lpstr>巡回航空機　別紙6-1</vt:lpstr>
      <vt:lpstr>巡回航空機　別紙6-2</vt:lpstr>
      <vt:lpstr>患者輸送車　別紙9-1</vt:lpstr>
      <vt:lpstr>患者輸送車　別紙9-2</vt:lpstr>
      <vt:lpstr>派遣強化　別紙10-1</vt:lpstr>
      <vt:lpstr>派遣強化　別紙10-2</vt:lpstr>
      <vt:lpstr>別紙36-3</vt:lpstr>
      <vt:lpstr>'へき地拠点　別紙3－1'!Print_Area</vt:lpstr>
      <vt:lpstr>'へき地拠点　別紙3－２　'!Print_Area</vt:lpstr>
      <vt:lpstr>'へき地診療所　別紙4－1'!Print_Area</vt:lpstr>
      <vt:lpstr>'へき地診療所　別紙4－2'!Print_Area</vt:lpstr>
      <vt:lpstr>'へき地診療所　別紙4－3'!Print_Area</vt:lpstr>
      <vt:lpstr>'患者輸送車　別紙9-1'!Print_Area</vt:lpstr>
      <vt:lpstr>'巡回航空機　別紙6-1'!Print_Area</vt:lpstr>
      <vt:lpstr>'巡回診療　別紙5-1'!Print_Area</vt:lpstr>
      <vt:lpstr>'巡回診療　別紙5-2'!Print_Area</vt:lpstr>
      <vt:lpstr>'派遣強化　別紙10-1'!Print_Area</vt:lpstr>
      <vt:lpstr>'別紙36-3'!Print_Area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細谷＿夏姫</cp:lastModifiedBy>
  <cp:lastPrinted>2023-09-07T04:55:43Z</cp:lastPrinted>
  <dcterms:created xsi:type="dcterms:W3CDTF">2010-02-15T11:36:04Z</dcterms:created>
  <dcterms:modified xsi:type="dcterms:W3CDTF">2023-09-13T10:41:18Z</dcterms:modified>
</cp:coreProperties>
</file>